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提出用まとめ" sheetId="1" r:id="rId1"/>
    <sheet name="定期誌販売上位銘柄" sheetId="2" r:id="rId2"/>
    <sheet name="POS店集計(ト・日・大・中）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0848__22_3583">#REF!</definedName>
    <definedName name="53－2★newton集計～6／30">#REF!</definedName>
    <definedName name="63－3★（店頭2）主婦と生活社">#REF!</definedName>
    <definedName name="70－3★（店頭2）日経ホーム">#REF!</definedName>
    <definedName name="a">#REF!</definedName>
    <definedName name="aaaf">#REF!</definedName>
    <definedName name="aaafffdde">#REF!</definedName>
    <definedName name="aaasss">#REF!</definedName>
    <definedName name="aaaxxxsw">#REF!</definedName>
    <definedName name="aac">#REF!</definedName>
    <definedName name="aki">#REF!</definedName>
    <definedName name="aki2">#REF!</definedName>
    <definedName name="aq">#REF!</definedName>
    <definedName name="aqwrd">#REF!</definedName>
    <definedName name="as">#REF!</definedName>
    <definedName name="asd">#REF!</definedName>
    <definedName name="ase">#REF!</definedName>
    <definedName name="asou">#REF!</definedName>
    <definedName name="awqo">#REF!</definedName>
    <definedName name="B20000">'[2]月刊誌貼付(GK02)'!#REF!</definedName>
    <definedName name="cd">#REF!</definedName>
    <definedName name="d">#REF!</definedName>
    <definedName name="da">#REF!</definedName>
    <definedName name="de">#REF!</definedName>
    <definedName name="def">#REF!</definedName>
    <definedName name="di">#REF!</definedName>
    <definedName name="ebu">#REF!</definedName>
    <definedName name="fer">#REF!</definedName>
    <definedName name="fr">#REF!</definedName>
    <definedName name="g">#REF!</definedName>
    <definedName name="gasuyet">#REF!</definedName>
    <definedName name="gd">#REF!</definedName>
    <definedName name="geu">#REF!</definedName>
    <definedName name="gfrt">#REF!</definedName>
    <definedName name="ggg">#REF!</definedName>
    <definedName name="ghkiuy">#REF!</definedName>
    <definedName name="gt">#REF!</definedName>
    <definedName name="hgf">#REF!</definedName>
    <definedName name="hhh">#REF!</definedName>
    <definedName name="hj">#REF!</definedName>
    <definedName name="hoe">#REF!</definedName>
    <definedName name="hsyuwten">#REF!</definedName>
    <definedName name="ht">#REF!</definedName>
    <definedName name="hy">#REF!</definedName>
    <definedName name="hyt">#REF!</definedName>
    <definedName name="j">#REF!</definedName>
    <definedName name="jea">#REF!</definedName>
    <definedName name="jim">#REF!</definedName>
    <definedName name="jio">#REF!</definedName>
    <definedName name="jjj">#REF!</definedName>
    <definedName name="jn">#REF!</definedName>
    <definedName name="jpo">#REF!</definedName>
    <definedName name="ju">#REF!</definedName>
    <definedName name="k">#REF!</definedName>
    <definedName name="kab">#REF!</definedName>
    <definedName name="ketu">#REF!</definedName>
    <definedName name="ｋｅｔｕｅｋｉ">#REF!</definedName>
    <definedName name="khi">#REF!</definedName>
    <definedName name="kiu">#REF!</definedName>
    <definedName name="kkiuo">#REF!</definedName>
    <definedName name="ko">#REF!</definedName>
    <definedName name="kop">#REF!</definedName>
    <definedName name="kp">#REF!</definedName>
    <definedName name="ｋｕ">#REF!</definedName>
    <definedName name="kui">#REF!</definedName>
    <definedName name="li">#REF!</definedName>
    <definedName name="ljgft">#REF!</definedName>
    <definedName name="lk">#REF!</definedName>
    <definedName name="lo">#REF!</definedName>
    <definedName name="lop">#REF!</definedName>
    <definedName name="mh">#REF!</definedName>
    <definedName name="mkj">#REF!</definedName>
    <definedName name="mm">#REF!</definedName>
    <definedName name="mmkiuy">#REF!</definedName>
    <definedName name="nbbhj">#REF!</definedName>
    <definedName name="nhj">#REF!</definedName>
    <definedName name="nhko">#REF!</definedName>
    <definedName name="ni">#REF!</definedName>
    <definedName name="niogd">#REF!</definedName>
    <definedName name="njiokuyt">#REF!</definedName>
    <definedName name="njuytrty">#REF!</definedName>
    <definedName name="nnmkjhg">#REF!</definedName>
    <definedName name="nnnbbbdddd">#REF!</definedName>
    <definedName name="Pick_Up">#REF!</definedName>
    <definedName name="Pick_Up（3ヶ月）">#REF!</definedName>
    <definedName name="Pick_Up２">#REF!</definedName>
    <definedName name="_xlnm.Print_Area" localSheetId="2">'POS店集計(ト・日・大・中）'!$A$1:$AK$74</definedName>
    <definedName name="_xlnm.Print_Area" localSheetId="0">'提出用まとめ'!$A$2:$W$66</definedName>
    <definedName name="Record6">[13]!Record6</definedName>
    <definedName name="s">#REF!</definedName>
    <definedName name="ｓａ">#REF!</definedName>
    <definedName name="saru">#REF!</definedName>
    <definedName name="sdycvms">#REF!</definedName>
    <definedName name="ｓｅｉｋａ">#REF!</definedName>
    <definedName name="sen">#REF!</definedName>
    <definedName name="ssd">#REF!</definedName>
    <definedName name="ssskkk">#REF!</definedName>
    <definedName name="sui">#REF!</definedName>
    <definedName name="syuakish">#REF!</definedName>
    <definedName name="ｓｙｕｍｉ">#REF!</definedName>
    <definedName name="syun">#REF!</definedName>
    <definedName name="T">#REF!</definedName>
    <definedName name="ｔｖ">#REF!</definedName>
    <definedName name="TV化">#REF!</definedName>
    <definedName name="vvf">#REF!</definedName>
    <definedName name="y">#REF!</definedName>
    <definedName name="zai">#REF!</definedName>
    <definedName name="zvfji">#REF!</definedName>
    <definedName name="アウトドア">#REF!</definedName>
    <definedName name="インシュリン">#REF!</definedName>
    <definedName name="エニック">#REF!</definedName>
    <definedName name="エニックス">#REF!</definedName>
    <definedName name="クエリ1">#REF!</definedName>
    <definedName name="ゲーム攻略本">#REF!</definedName>
    <definedName name="コミック">#REF!</definedName>
    <definedName name="コミック（児童）">#REF!</definedName>
    <definedName name="コミックス">#REF!</definedName>
    <definedName name="コンピュータ">#REF!</definedName>
    <definedName name="サッカー">#REF!</definedName>
    <definedName name="サッカー２">#REF!</definedName>
    <definedName name="ジャンル">'[1]マスタ'!$C$1:$C$24</definedName>
    <definedName name="ダイエット">#REF!</definedName>
    <definedName name="ファンタジー①">#REF!</definedName>
    <definedName name="ファンタジー②">#REF!</definedName>
    <definedName name="家庭料理">#REF!</definedName>
    <definedName name="韓国">#REF!</definedName>
    <definedName name="金融">#REF!</definedName>
    <definedName name="血液サラサラ">#REF!</definedName>
    <definedName name="雑誌名">#REF!</definedName>
    <definedName name="誌名_10">'[10]並列'!#REF!</definedName>
    <definedName name="児童">#REF!</definedName>
    <definedName name="児童２">#REF!</definedName>
    <definedName name="児童書">#REF!</definedName>
    <definedName name="実売ランク範囲">#REF!</definedName>
    <definedName name="趣味">#REF!</definedName>
    <definedName name="集計">#REF!</definedName>
    <definedName name="商品分類第６版ムック用">#REF!</definedName>
    <definedName name="成人コミックおすすめリスト">#REF!</definedName>
    <definedName name="生活">#REF!</definedName>
    <definedName name="精算方法">'[12]マスタ'!$B$1:$B$4</definedName>
    <definedName name="送品ランク範囲">#REF!</definedName>
    <definedName name="増別管理_月次データ取込">[3]!増別管理_月次データ取込</definedName>
    <definedName name="増別管理_月次データ登録">[3]!増別管理_月次データ登録</definedName>
    <definedName name="増別管理_随時データ取込">[3]!増別管理_随時データ取込</definedName>
    <definedName name="増別管理_随時データ登録">[3]!増別管理_随時データ登録</definedName>
    <definedName name="増別管理_未確定修正開始">[3]!増別管理_未確定修正開始</definedName>
    <definedName name="増別管理_未確定修正終了">[3]!増別管理_未確定修正終了</definedName>
    <definedName name="増別管理_未使用">[3]!増別管理_未使用</definedName>
    <definedName name="耽美コミックおすすめリスト">#REF!</definedName>
    <definedName name="地図・ガイド">#REF!</definedName>
    <definedName name="定改作成">#REF!</definedName>
    <definedName name="返送品送品">#REF!</definedName>
    <definedName name="返送品返品">#REF!</definedName>
    <definedName name="返品ランク範囲">#REF!</definedName>
    <definedName name="旅行会話">#REF!</definedName>
    <definedName name="料理追加">#REF!</definedName>
  </definedNames>
  <calcPr fullCalcOnLoad="1"/>
</workbook>
</file>

<file path=xl/sharedStrings.xml><?xml version="1.0" encoding="utf-8"?>
<sst xmlns="http://schemas.openxmlformats.org/spreadsheetml/2006/main" count="540" uniqueCount="162">
  <si>
    <t>取次4社合計</t>
  </si>
  <si>
    <t>年末年始POS前年比(12/29～1/8まで）　調査軒数4,666軒</t>
  </si>
  <si>
    <t>12月29日(金）</t>
  </si>
  <si>
    <t>12月30日(土）</t>
  </si>
  <si>
    <t>12月31日(日）</t>
  </si>
  <si>
    <t>1月1日(月）</t>
  </si>
  <si>
    <t>1月2日(火）</t>
  </si>
  <si>
    <t>1月3日(水）</t>
  </si>
  <si>
    <t>1月4日(木）</t>
  </si>
  <si>
    <t>1月5日(金）</t>
  </si>
  <si>
    <t>1月6日(土）</t>
  </si>
  <si>
    <t>1月7日(日）</t>
  </si>
  <si>
    <t>1月8日(月・休）</t>
  </si>
  <si>
    <t>期間計</t>
  </si>
  <si>
    <t>種別</t>
  </si>
  <si>
    <t>本年POS(非表示）</t>
  </si>
  <si>
    <t>前年POS(非表示）</t>
  </si>
  <si>
    <t>金</t>
  </si>
  <si>
    <t>土</t>
  </si>
  <si>
    <t>日</t>
  </si>
  <si>
    <t>月</t>
  </si>
  <si>
    <t>火</t>
  </si>
  <si>
    <t>水</t>
  </si>
  <si>
    <t>木</t>
  </si>
  <si>
    <t>金</t>
  </si>
  <si>
    <t>前年比</t>
  </si>
  <si>
    <t>書籍</t>
  </si>
  <si>
    <t>雑誌合計(定期誌＋ムック）</t>
  </si>
  <si>
    <t>定期誌</t>
  </si>
  <si>
    <t>雑誌＋コミック</t>
  </si>
  <si>
    <t>総合</t>
  </si>
  <si>
    <t>トーハン</t>
  </si>
  <si>
    <t>年末年始POS前年比(12/29～1/8まで）　調査軒数1,881軒</t>
  </si>
  <si>
    <t>ムック</t>
  </si>
  <si>
    <t>コミック</t>
  </si>
  <si>
    <t>MM</t>
  </si>
  <si>
    <t>日販</t>
  </si>
  <si>
    <t>年末年始POS前年比(12/29～1/8まで）　調査軒数2,066軒</t>
  </si>
  <si>
    <t>開発品</t>
  </si>
  <si>
    <t>大阪屋栗田</t>
  </si>
  <si>
    <t>年末年始POS前年比(12/29～1/8まで）　調査軒数525軒</t>
  </si>
  <si>
    <t>-</t>
  </si>
  <si>
    <t>中央社</t>
  </si>
  <si>
    <t>年末年始POS前年比(12/29～1/8まで）　調査軒数194軒</t>
  </si>
  <si>
    <t>-</t>
  </si>
  <si>
    <t>　</t>
  </si>
  <si>
    <t>1/1～1/4　計</t>
  </si>
  <si>
    <t>年末（12/29～12/31)計</t>
  </si>
  <si>
    <t>年始(1/1～1/8)　計</t>
  </si>
  <si>
    <t>取次協会</t>
  </si>
  <si>
    <t>平成29年度年末年始店頭売上及び「本屋さんへ行こうキャンペーン」結果検証</t>
  </si>
  <si>
    <t>（単位：％）</t>
  </si>
  <si>
    <t>総計</t>
  </si>
  <si>
    <t>1日目地区</t>
  </si>
  <si>
    <t>2日目地区</t>
  </si>
  <si>
    <t>3日目地区</t>
  </si>
  <si>
    <t>　　　　実施店</t>
  </si>
  <si>
    <t>　　　　非実施店</t>
  </si>
  <si>
    <t>　　　GAP</t>
  </si>
  <si>
    <t>3日目地区（沖縄含む）</t>
  </si>
  <si>
    <t>北海道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</si>
  <si>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</si>
  <si>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</si>
  <si>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</si>
  <si>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</si>
  <si>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</si>
  <si>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</si>
  <si>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</si>
  <si>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</si>
  <si>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-</t>
  </si>
  <si>
    <t>売上前年比</t>
  </si>
  <si>
    <t>トレンド</t>
  </si>
  <si>
    <t>トレンドGAP</t>
  </si>
  <si>
    <t>客数前年比</t>
  </si>
  <si>
    <t>売上/客数前年比計測期間　　　　　　 12/29～1/8</t>
  </si>
  <si>
    <t>トレンド（キャンペーン前11日間）　　　12/18～12/28　　</t>
  </si>
  <si>
    <t>取次2社計</t>
  </si>
  <si>
    <t>12月29日発売定期誌販売上位銘柄</t>
  </si>
  <si>
    <t>売上数順位</t>
  </si>
  <si>
    <t>商品ｺｰﾄﾞ</t>
  </si>
  <si>
    <t>書名</t>
  </si>
  <si>
    <t>ジャンル</t>
  </si>
  <si>
    <t>売上合計</t>
  </si>
  <si>
    <t>ち　ゃ　お　　　　　　　　　　　　　　　</t>
  </si>
  <si>
    <t>女性コミック</t>
  </si>
  <si>
    <t>ｎｉｃｏｌａ（ニコラ）　　　　　　　　　</t>
  </si>
  <si>
    <t>女性情報</t>
  </si>
  <si>
    <t>ｍｉｎｉ（ミニ）　　　　　　　　　　　　</t>
  </si>
  <si>
    <t>めばえ　　　　　　　　　　　　　　　　　</t>
  </si>
  <si>
    <t>児童</t>
  </si>
  <si>
    <t>てれびくん　　　　　　　　　　　　　　　</t>
  </si>
  <si>
    <t>セブンティーン　　　　　　　　　　　　　</t>
  </si>
  <si>
    <t>たのしい幼稚園　　　　　　　　　　　　　</t>
  </si>
  <si>
    <t>オレンジページ　　　　　　　　　　　　　</t>
  </si>
  <si>
    <t>暮し　生活</t>
  </si>
  <si>
    <t>ベビーブック　　　　　　　　　　　　　　</t>
  </si>
  <si>
    <t>おともだち　　　　　　　　　　　　　　　</t>
  </si>
  <si>
    <t>ＳＴＯＲＹ（ストーリィ）　　　　　　　　</t>
  </si>
  <si>
    <t>りぼん　　　　　　　　　　　　　　　　　</t>
  </si>
  <si>
    <t>サンキュ！　　　　　　　　　　　　　　　</t>
  </si>
  <si>
    <t>Ｐｏｐｔｅｅｎ（ポップティーン）　　　　</t>
  </si>
  <si>
    <t>テレビマガジン　　　　　　　　　　　　　</t>
  </si>
  <si>
    <t>ｅｃｌａｔ（エクラ）　　　　　　　　　　</t>
  </si>
  <si>
    <t>家　庭　画　報　　　　　　　　　　　　　</t>
  </si>
  <si>
    <t>日経ヘルス　　　　　　　　　　　　　　　</t>
  </si>
  <si>
    <t>なかよし　　　　　　　　　　　　　　　　</t>
  </si>
  <si>
    <t>安　　　　心　　　　　　　　　　　　　　</t>
  </si>
  <si>
    <t>小学一年生増　入学準備小学一年生直前号　</t>
  </si>
  <si>
    <t>サンキュ！増　サンキュ！ミニ　　　　　　</t>
  </si>
  <si>
    <t>幼稚園　　　　　　　　　　　　　　　　　</t>
  </si>
  <si>
    <t>将　棋　世　界　　　　　　　　　　　　　</t>
  </si>
  <si>
    <t>趣味</t>
  </si>
  <si>
    <t>小学一年生　　　　　　　　　　　　　　　</t>
  </si>
  <si>
    <t>ナンクロメイト　　　　　　　　　　　　　</t>
  </si>
  <si>
    <t>ゆうゆう　　　　　　　　　　　　　　　　</t>
  </si>
  <si>
    <t>げんき　　　　　　　　　　　　　　　　　</t>
  </si>
  <si>
    <t>ゆうゆう増　すっきり生きるヒント　　　　</t>
  </si>
  <si>
    <t>Ｄｏｍａｎｉ（ドマーニ）　　　　　　　　</t>
  </si>
  <si>
    <t>＊12月29日発売定期誌の内、12月29日～1月8日POS店販売冊数上位順（取次2社集計）</t>
  </si>
  <si>
    <t>1月4日発売定期誌販売上位銘柄</t>
  </si>
  <si>
    <t>週刊少年ジャンプ　　　　　　　　　　　　</t>
  </si>
  <si>
    <t>コミック</t>
  </si>
  <si>
    <t>週刊現代　　　　　　　　　　　　　　　　</t>
  </si>
  <si>
    <t>総合</t>
  </si>
  <si>
    <t>週刊ポスト　　　　　　　　　　　　　　　</t>
  </si>
  <si>
    <t>婦人公論　　　　　　　　　　　　　　　　</t>
  </si>
  <si>
    <t>ビッグコミックオリジナル　　　　　　　　</t>
  </si>
  <si>
    <t>男性コミック</t>
  </si>
  <si>
    <t>花　と　ゆ　め　　　　　　　　　　　　　</t>
  </si>
  <si>
    <t>ヤングジャンプ　　　　　　　　　　　　　</t>
  </si>
  <si>
    <t>総合・女性・コミック</t>
  </si>
  <si>
    <t>Ｓｈｏ－Ｃｏｍｉ（少女コミック）　　　　</t>
  </si>
  <si>
    <t>ターザン　　　　　　　　　　　　　　　　</t>
  </si>
  <si>
    <t>男性情報</t>
  </si>
  <si>
    <t>日経トレンディ　　　　　　　　　　　　　</t>
  </si>
  <si>
    <t>やさい畑　　　　　　　　　　　　　　　　</t>
  </si>
  <si>
    <t>ジャンプＳＱ．（ジャンプスクエア）　　　</t>
  </si>
  <si>
    <t>ＳｐｏｒｔｓＧｒａｐｈｉｃ　Ｎｕｍｂｅｒ</t>
  </si>
  <si>
    <t>スポーツ</t>
  </si>
  <si>
    <t>ＳＡＰＩＯ（サピオ）　　　　　　　　　　</t>
  </si>
  <si>
    <t>総合　文芸</t>
  </si>
  <si>
    <t>週刊プレイボーイ　　　　　　　　　　　　</t>
  </si>
  <si>
    <t>情報・専門・趣味</t>
  </si>
  <si>
    <t>日経エンタテインメント！　　　　　　　　</t>
  </si>
  <si>
    <t>音楽　芸能</t>
  </si>
  <si>
    <t>文字の大きなクロスワード増　４　クロスワ</t>
  </si>
  <si>
    <t>ＡＥＲＡ（アエラ）　　　　　　　　　　　</t>
  </si>
  <si>
    <t>ＴＶステーション東版　　　　　　　　　　</t>
  </si>
  <si>
    <t>ＳＴＥＲＡ（ステラ）　　　　　　　　　　</t>
  </si>
  <si>
    <t>おもしろアロー＆スケルトン増　３　難問漢</t>
  </si>
  <si>
    <t>マーガレット　　　　　　　　　　　　　　</t>
  </si>
  <si>
    <t>ワールドサッカーダイジェスト　　　　　　</t>
  </si>
  <si>
    <t>ハーモニィＰＲＩＮＣＥ　　　　　　　　　</t>
  </si>
  <si>
    <t>日経トレンディ増　ザクヘッド付特別版　　</t>
  </si>
  <si>
    <t>少年チャンピオン　　　　　　　　　　　　</t>
  </si>
  <si>
    <t>ミステリーブラン　　　　　　　　　　　　</t>
  </si>
  <si>
    <t>相　　撲　　　　　　　　　　　　　　　　</t>
  </si>
  <si>
    <t>ヤングエース　　　　　　　　　　　　　　</t>
  </si>
  <si>
    <t>ＴＶステーション西版　　　　　　　　　　</t>
  </si>
  <si>
    <t>＊1月4日発売定期誌の内、1月4日～1月8日POS店販売冊数上位順（取次2社集計）</t>
  </si>
  <si>
    <t>　 実売前年比は同期間の販売数前年比。</t>
  </si>
  <si>
    <t>　 実売前年比は同期間の販売数前年比.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</si>
</sst>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#,##0.00_ "/>
    <numFmt numFmtId="180" formatCode="mmm\-yyyy"/>
    <numFmt numFmtId="181" formatCode="#,##0_);[Red]\(#,##0\)"/>
    <numFmt numFmtId="182" formatCode="00000"/>
    <numFmt numFmtId="183" formatCode="&quot;$&quot;#,##0.00;[Red]\-&quot;$&quot;#,##0.00"/>
    <numFmt numFmtId="184" formatCode="0%;\(0%\)"/>
    <numFmt numFmtId="185" formatCode="_(* #,##0,,_);_(* \(#,##0,,\);_(* &quot;-&quot;_)"/>
    <numFmt numFmtId="186" formatCode="#,##0,_);[Red]\(#,##0,\)"/>
    <numFmt numFmtId="187" formatCode="0.0%;\ \(0.0%\)"/>
    <numFmt numFmtId="188" formatCode="&quot;               &quot;@"/>
    <numFmt numFmtId="189" formatCode="&quot;                    &quot;@"/>
    <numFmt numFmtId="190" formatCode="&quot;                  &quot;@"/>
    <numFmt numFmtId="191" formatCode="&quot;             &quot;@"/>
    <numFmt numFmtId="192" formatCode="&quot;          &quot;@"/>
    <numFmt numFmtId="193" formatCode="#,##0\ &quot;m&quot;;[Red]\(#,##0\)\ &quot;m&quot;;&quot;- &quot;"/>
    <numFmt numFmtId="194" formatCode="#,##0;\-#,##0;&quot;-&quot;"/>
    <numFmt numFmtId="195" formatCode="m/d"/>
    <numFmt numFmtId="196" formatCode="&quot;$&quot;#,##0.00_);[Red]\(&quot;$&quot;#,##0.00\)"/>
    <numFmt numFmtId="197" formatCode="0_);[Red]\(0\)"/>
    <numFmt numFmtId="198" formatCode="&quot;¥&quot;#,##0_);[Red]\(&quot;¥&quot;#,##0\)"/>
    <numFmt numFmtId="199" formatCode="0.0_ "/>
    <numFmt numFmtId="200" formatCode="0.0_);[Red]\(0.0\)"/>
    <numFmt numFmtId="201" formatCode="\+#,##0.0;\-#,##0.0"/>
    <numFmt numFmtId="202" formatCode="\+#,##0.0%;\-#,##0.0%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_ "/>
    <numFmt numFmtId="208" formatCode="dd\-mmm\-yy"/>
    <numFmt numFmtId="209" formatCode="0_ ;[Red]\-0\ "/>
    <numFmt numFmtId="210" formatCode="00000\-00"/>
    <numFmt numFmtId="211" formatCode="yyyy/mm/dd"/>
    <numFmt numFmtId="212" formatCode="0000"/>
    <numFmt numFmtId="213" formatCode="00"/>
    <numFmt numFmtId="214" formatCode="000"/>
    <numFmt numFmtId="215" formatCode="0.00_ "/>
    <numFmt numFmtId="216" formatCode="#,##0.0;[Red]\-#,##0.0"/>
    <numFmt numFmtId="217" formatCode="m/d;@"/>
    <numFmt numFmtId="218" formatCode="0.000000"/>
    <numFmt numFmtId="219" formatCode="0.00000"/>
    <numFmt numFmtId="220" formatCode="0.0000"/>
    <numFmt numFmtId="221" formatCode="0.000"/>
    <numFmt numFmtId="222" formatCode="0.0"/>
    <numFmt numFmtId="223" formatCode="0.000000000"/>
    <numFmt numFmtId="224" formatCode="0.00000000"/>
    <numFmt numFmtId="225" formatCode="0.0000000"/>
  </numFmts>
  <fonts count="52"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lr ¾©"/>
      <family val="1"/>
    </font>
    <font>
      <u val="single"/>
      <sz val="8"/>
      <color indexed="20"/>
      <name val="MS Sans Serif"/>
      <family val="2"/>
    </font>
    <font>
      <sz val="11"/>
      <name val="HG丸ｺﾞｼｯｸM-PRO"/>
      <family val="3"/>
    </font>
    <font>
      <sz val="8"/>
      <name val="ＭＳ Ｐゴシック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ms Rmn"/>
      <family val="1"/>
    </font>
    <font>
      <sz val="11"/>
      <name val="¾©"/>
      <family val="3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ＭＳ ゴシック"/>
      <family val="3"/>
    </font>
    <font>
      <u val="single"/>
      <sz val="8"/>
      <color indexed="12"/>
      <name val="MS Sans Serif"/>
      <family val="2"/>
    </font>
    <font>
      <sz val="11"/>
      <name val="明朝"/>
      <family val="3"/>
    </font>
    <font>
      <b/>
      <i/>
      <sz val="8"/>
      <name val="Arial"/>
      <family val="2"/>
    </font>
    <font>
      <b/>
      <sz val="9"/>
      <name val="Arial"/>
      <family val="2"/>
    </font>
    <font>
      <u val="single"/>
      <sz val="8.25"/>
      <color indexed="12"/>
      <name val="ＭＳ Ｐ明朝"/>
      <family val="1"/>
    </font>
    <font>
      <i/>
      <sz val="11"/>
      <name val="ＭＳ Ｐゴシック"/>
      <family val="3"/>
    </font>
    <font>
      <u val="single"/>
      <sz val="8.25"/>
      <color indexed="36"/>
      <name val="ＭＳ Ｐ明朝"/>
      <family val="1"/>
    </font>
    <font>
      <sz val="14"/>
      <name val="ＭＳ 明朝"/>
      <family val="1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b/>
      <sz val="12"/>
      <color indexed="8"/>
      <name val="ＭＳ Ｐゴシック"/>
      <family val="3"/>
    </font>
    <font>
      <sz val="12"/>
      <color indexed="8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29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1" applyNumberFormat="0" applyFont="0" applyFill="0" applyAlignment="0" applyProtection="0"/>
    <xf numFmtId="0" fontId="29" fillId="0" borderId="0" applyNumberFormat="0">
      <alignment vertical="center"/>
      <protection/>
    </xf>
    <xf numFmtId="49" fontId="30" fillId="0" borderId="0" applyNumberFormat="0" applyFont="0" applyFill="0">
      <alignment horizontal="center" vertical="center"/>
      <protection/>
    </xf>
    <xf numFmtId="195" fontId="30" fillId="0" borderId="0" applyFont="0" applyBorder="0" applyAlignment="0">
      <protection/>
    </xf>
    <xf numFmtId="49" fontId="30" fillId="0" borderId="0" applyNumberFormat="0" applyFont="0" applyFill="0">
      <alignment horizontal="center" vertical="center"/>
      <protection/>
    </xf>
    <xf numFmtId="9" fontId="0" fillId="0" borderId="1" applyNumberFormat="0" applyFont="0" applyFill="0" applyAlignment="0" applyProtection="0"/>
    <xf numFmtId="0" fontId="29" fillId="0" borderId="0" applyNumberFormat="0">
      <alignment vertical="center"/>
      <protection/>
    </xf>
    <xf numFmtId="195" fontId="30" fillId="0" borderId="0" applyFont="0" applyFill="0" applyBorder="0" applyAlignment="0" applyProtection="0"/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49" fontId="0" fillId="0" borderId="1" applyNumberFormat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1" applyNumberFormat="0" applyFont="0" applyBorder="0">
      <alignment horizontal="center" vertical="center" wrapText="1"/>
      <protection/>
    </xf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94" fontId="32" fillId="0" borderId="0" applyFill="0" applyBorder="0" applyAlignment="0">
      <protection/>
    </xf>
    <xf numFmtId="187" fontId="31" fillId="0" borderId="0" applyFill="0" applyBorder="0" applyAlignment="0">
      <protection/>
    </xf>
    <xf numFmtId="188" fontId="31" fillId="0" borderId="0" applyFill="0" applyBorder="0" applyAlignment="0">
      <protection/>
    </xf>
    <xf numFmtId="189" fontId="31" fillId="0" borderId="0" applyFill="0" applyBorder="0" applyAlignment="0">
      <protection/>
    </xf>
    <xf numFmtId="190" fontId="31" fillId="0" borderId="0" applyFill="0" applyBorder="0" applyAlignment="0">
      <protection/>
    </xf>
    <xf numFmtId="186" fontId="31" fillId="0" borderId="0" applyFill="0" applyBorder="0" applyAlignment="0">
      <protection/>
    </xf>
    <xf numFmtId="191" fontId="31" fillId="0" borderId="0" applyFill="0" applyBorder="0" applyAlignment="0">
      <protection/>
    </xf>
    <xf numFmtId="187" fontId="31" fillId="0" borderId="0" applyFill="0" applyBorder="0" applyAlignment="0">
      <protection/>
    </xf>
    <xf numFmtId="0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33" fillId="0" borderId="2">
      <alignment/>
      <protection/>
    </xf>
    <xf numFmtId="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4" fontId="32" fillId="0" borderId="0" applyFill="0" applyBorder="0" applyAlignment="0">
      <protection/>
    </xf>
    <xf numFmtId="186" fontId="31" fillId="0" borderId="0" applyFill="0" applyBorder="0" applyAlignment="0">
      <protection/>
    </xf>
    <xf numFmtId="187" fontId="31" fillId="0" borderId="0" applyFill="0" applyBorder="0" applyAlignment="0">
      <protection/>
    </xf>
    <xf numFmtId="186" fontId="31" fillId="0" borderId="0" applyFill="0" applyBorder="0" applyAlignment="0">
      <protection/>
    </xf>
    <xf numFmtId="191" fontId="31" fillId="0" borderId="0" applyFill="0" applyBorder="0" applyAlignment="0">
      <protection/>
    </xf>
    <xf numFmtId="187" fontId="31" fillId="0" borderId="0" applyFill="0" applyBorder="0" applyAlignment="0">
      <protection/>
    </xf>
    <xf numFmtId="0" fontId="35" fillId="0" borderId="0" applyNumberFormat="0" applyFill="0" applyBorder="0" applyAlignment="0" applyProtection="0"/>
    <xf numFmtId="38" fontId="36" fillId="16" borderId="0" applyNumberFormat="0" applyBorder="0" applyAlignment="0" applyProtection="0"/>
    <xf numFmtId="0" fontId="37" fillId="0" borderId="3" applyNumberFormat="0" applyAlignment="0" applyProtection="0"/>
    <xf numFmtId="0" fontId="37" fillId="0" borderId="4">
      <alignment horizontal="left" vertical="center"/>
      <protection/>
    </xf>
    <xf numFmtId="0" fontId="38" fillId="0" borderId="0" applyNumberFormat="0" applyFill="0" applyBorder="0" applyAlignment="0" applyProtection="0"/>
    <xf numFmtId="10" fontId="36" fillId="17" borderId="2" applyNumberFormat="0" applyBorder="0" applyAlignment="0" applyProtection="0"/>
    <xf numFmtId="1" fontId="39" fillId="0" borderId="0" applyProtection="0">
      <alignment/>
    </xf>
    <xf numFmtId="186" fontId="31" fillId="0" borderId="0" applyFill="0" applyBorder="0" applyAlignment="0">
      <protection/>
    </xf>
    <xf numFmtId="187" fontId="31" fillId="0" borderId="0" applyFill="0" applyBorder="0" applyAlignment="0">
      <protection/>
    </xf>
    <xf numFmtId="186" fontId="31" fillId="0" borderId="0" applyFill="0" applyBorder="0" applyAlignment="0">
      <protection/>
    </xf>
    <xf numFmtId="191" fontId="31" fillId="0" borderId="0" applyFill="0" applyBorder="0" applyAlignment="0">
      <protection/>
    </xf>
    <xf numFmtId="187" fontId="31" fillId="0" borderId="0" applyFill="0" applyBorder="0" applyAlignment="0">
      <protection/>
    </xf>
    <xf numFmtId="185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19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ill="0" applyBorder="0" applyAlignment="0">
      <protection/>
    </xf>
    <xf numFmtId="187" fontId="31" fillId="0" borderId="0" applyFill="0" applyBorder="0" applyAlignment="0">
      <protection/>
    </xf>
    <xf numFmtId="186" fontId="31" fillId="0" borderId="0" applyFill="0" applyBorder="0" applyAlignment="0">
      <protection/>
    </xf>
    <xf numFmtId="191" fontId="31" fillId="0" borderId="0" applyFill="0" applyBorder="0" applyAlignment="0">
      <protection/>
    </xf>
    <xf numFmtId="187" fontId="31" fillId="0" borderId="0" applyFill="0" applyBorder="0" applyAlignment="0">
      <protection/>
    </xf>
    <xf numFmtId="0" fontId="42" fillId="0" borderId="5">
      <alignment/>
      <protection/>
    </xf>
    <xf numFmtId="0" fontId="43" fillId="0" borderId="6">
      <alignment/>
      <protection/>
    </xf>
    <xf numFmtId="49" fontId="32" fillId="0" borderId="0" applyFill="0" applyBorder="0" applyAlignment="0">
      <protection/>
    </xf>
    <xf numFmtId="192" fontId="31" fillId="0" borderId="0" applyFill="0" applyBorder="0" applyAlignment="0">
      <protection/>
    </xf>
    <xf numFmtId="193" fontId="31" fillId="0" borderId="0" applyFill="0" applyBorder="0" applyAlignment="0">
      <protection/>
    </xf>
    <xf numFmtId="55" fontId="0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7" applyNumberFormat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10" fillId="0" borderId="9" applyNumberFormat="0" applyFill="0" applyAlignment="0" applyProtection="0"/>
    <xf numFmtId="0" fontId="11" fillId="3" borderId="0" applyNumberFormat="0" applyBorder="0" applyAlignment="0" applyProtection="0"/>
    <xf numFmtId="0" fontId="12" fillId="16" borderId="10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0" fillId="0" borderId="1" applyNumberFormat="0" applyFont="0">
      <alignment horizontal="center" vertical="center" textRotation="255"/>
      <protection/>
    </xf>
    <xf numFmtId="0" fontId="18" fillId="16" borderId="15" applyNumberFormat="0" applyAlignment="0" applyProtection="0"/>
    <xf numFmtId="198" fontId="30" fillId="0" borderId="0" applyFont="0" applyBorder="0" applyAlignment="0">
      <protection/>
    </xf>
    <xf numFmtId="197" fontId="30" fillId="0" borderId="0" applyFont="0" applyBorder="0" applyAlignment="0">
      <protection/>
    </xf>
    <xf numFmtId="0" fontId="19" fillId="0" borderId="0" applyNumberFormat="0" applyFill="0" applyBorder="0" applyAlignment="0" applyProtection="0"/>
    <xf numFmtId="0" fontId="41" fillId="0" borderId="0" applyFont="0">
      <alignment horizontal="center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1" applyFont="0">
      <alignment vertical="center"/>
      <protection/>
    </xf>
    <xf numFmtId="0" fontId="20" fillId="7" borderId="10" applyNumberFormat="0" applyAlignment="0" applyProtection="0"/>
    <xf numFmtId="0" fontId="0" fillId="0" borderId="0" applyFont="0" applyFill="0" applyBorder="0" applyProtection="0">
      <alignment horizontal="center" vertical="center"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>
      <alignment/>
      <protection/>
    </xf>
    <xf numFmtId="30" fontId="0" fillId="0" borderId="1" applyFont="0">
      <alignment horizontal="center" vertical="center"/>
      <protection/>
    </xf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24" borderId="18" xfId="0" applyNumberFormat="1" applyFill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7" fontId="0" fillId="0" borderId="19" xfId="0" applyNumberFormat="1" applyBorder="1" applyAlignment="1">
      <alignment vertical="center"/>
    </xf>
    <xf numFmtId="176" fontId="0" fillId="24" borderId="19" xfId="0" applyNumberForma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0" xfId="286">
      <alignment vertical="center"/>
      <protection/>
    </xf>
    <xf numFmtId="14" fontId="23" fillId="0" borderId="0" xfId="286" applyNumberFormat="1" applyFont="1" applyAlignment="1">
      <alignment horizontal="right" vertical="center"/>
      <protection/>
    </xf>
    <xf numFmtId="14" fontId="24" fillId="0" borderId="0" xfId="286" applyNumberFormat="1" applyFont="1" applyAlignment="1">
      <alignment horizontal="right" vertical="center"/>
      <protection/>
    </xf>
    <xf numFmtId="0" fontId="5" fillId="0" borderId="24" xfId="286" applyBorder="1">
      <alignment vertical="center"/>
      <protection/>
    </xf>
    <xf numFmtId="0" fontId="5" fillId="0" borderId="25" xfId="286" applyBorder="1">
      <alignment vertical="center"/>
      <protection/>
    </xf>
    <xf numFmtId="0" fontId="5" fillId="0" borderId="26" xfId="286" applyBorder="1">
      <alignment vertical="center"/>
      <protection/>
    </xf>
    <xf numFmtId="0" fontId="5" fillId="0" borderId="0" xfId="286" applyBorder="1">
      <alignment vertical="center"/>
      <protection/>
    </xf>
    <xf numFmtId="0" fontId="5" fillId="0" borderId="0" xfId="286" applyBorder="1" applyAlignment="1">
      <alignment horizontal="right" vertical="center"/>
      <protection/>
    </xf>
    <xf numFmtId="0" fontId="5" fillId="0" borderId="0" xfId="286" applyFill="1" applyBorder="1">
      <alignment vertical="center"/>
      <protection/>
    </xf>
    <xf numFmtId="0" fontId="5" fillId="0" borderId="0" xfId="286" applyFill="1" applyBorder="1" applyAlignment="1">
      <alignment vertical="center" shrinkToFit="1"/>
      <protection/>
    </xf>
    <xf numFmtId="0" fontId="5" fillId="0" borderId="27" xfId="286" applyBorder="1">
      <alignment vertical="center"/>
      <protection/>
    </xf>
    <xf numFmtId="0" fontId="5" fillId="0" borderId="28" xfId="286" applyBorder="1">
      <alignment vertical="center"/>
      <protection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5" fillId="0" borderId="0" xfId="286" applyFont="1" applyBorder="1">
      <alignment vertical="center"/>
      <protection/>
    </xf>
    <xf numFmtId="176" fontId="0" fillId="0" borderId="18" xfId="0" applyNumberFormat="1" applyFill="1" applyBorder="1" applyAlignment="1">
      <alignment vertical="center"/>
    </xf>
    <xf numFmtId="0" fontId="48" fillId="25" borderId="0" xfId="287" applyFont="1" applyFill="1" applyBorder="1">
      <alignment vertical="center"/>
      <protection/>
    </xf>
    <xf numFmtId="0" fontId="48" fillId="0" borderId="0" xfId="286" applyFont="1" applyBorder="1">
      <alignment vertical="center"/>
      <protection/>
    </xf>
    <xf numFmtId="0" fontId="49" fillId="25" borderId="0" xfId="287" applyFont="1" applyFill="1" applyBorder="1">
      <alignment vertical="center"/>
      <protection/>
    </xf>
    <xf numFmtId="222" fontId="48" fillId="25" borderId="16" xfId="287" applyNumberFormat="1" applyFont="1" applyFill="1" applyBorder="1">
      <alignment vertical="center"/>
      <protection/>
    </xf>
    <xf numFmtId="199" fontId="48" fillId="25" borderId="31" xfId="287" applyNumberFormat="1" applyFont="1" applyFill="1" applyBorder="1" applyAlignment="1">
      <alignment horizontal="center" vertical="center" shrinkToFit="1"/>
      <protection/>
    </xf>
    <xf numFmtId="0" fontId="48" fillId="0" borderId="31" xfId="286" applyFont="1" applyBorder="1" applyAlignment="1">
      <alignment horizontal="center" vertical="center" shrinkToFit="1"/>
      <protection/>
    </xf>
    <xf numFmtId="0" fontId="48" fillId="25" borderId="31" xfId="287" applyFont="1" applyFill="1" applyBorder="1" applyAlignment="1">
      <alignment horizontal="center" vertical="center" shrinkToFit="1"/>
      <protection/>
    </xf>
    <xf numFmtId="0" fontId="48" fillId="25" borderId="32" xfId="287" applyFont="1" applyFill="1" applyBorder="1" applyAlignment="1">
      <alignment horizontal="right" vertical="center" shrinkToFit="1"/>
      <protection/>
    </xf>
    <xf numFmtId="222" fontId="48" fillId="25" borderId="18" xfId="287" applyNumberFormat="1" applyFont="1" applyFill="1" applyBorder="1">
      <alignment vertical="center"/>
      <protection/>
    </xf>
    <xf numFmtId="222" fontId="48" fillId="0" borderId="18" xfId="286" applyNumberFormat="1" applyFont="1" applyBorder="1">
      <alignment vertical="center"/>
      <protection/>
    </xf>
    <xf numFmtId="0" fontId="48" fillId="25" borderId="18" xfId="287" applyFont="1" applyFill="1" applyBorder="1" applyAlignment="1">
      <alignment horizontal="right" vertical="center" shrinkToFit="1"/>
      <protection/>
    </xf>
    <xf numFmtId="0" fontId="48" fillId="0" borderId="33" xfId="286" applyFont="1" applyBorder="1" applyAlignment="1">
      <alignment horizontal="right" vertical="center" shrinkToFit="1"/>
      <protection/>
    </xf>
    <xf numFmtId="222" fontId="48" fillId="0" borderId="33" xfId="286" applyNumberFormat="1" applyFont="1" applyBorder="1">
      <alignment vertical="center"/>
      <protection/>
    </xf>
    <xf numFmtId="0" fontId="23" fillId="0" borderId="0" xfId="286" applyFont="1" applyBorder="1">
      <alignment vertical="center"/>
      <protection/>
    </xf>
    <xf numFmtId="0" fontId="23" fillId="0" borderId="2" xfId="286" applyFont="1" applyBorder="1">
      <alignment vertical="center"/>
      <protection/>
    </xf>
    <xf numFmtId="0" fontId="23" fillId="0" borderId="2" xfId="286" applyFont="1" applyBorder="1" applyAlignment="1">
      <alignment horizontal="center" vertical="center"/>
      <protection/>
    </xf>
    <xf numFmtId="199" fontId="49" fillId="25" borderId="0" xfId="287" applyNumberFormat="1" applyFont="1" applyFill="1" applyBorder="1">
      <alignment vertical="center"/>
      <protection/>
    </xf>
    <xf numFmtId="0" fontId="48" fillId="25" borderId="34" xfId="287" applyFont="1" applyFill="1" applyBorder="1" applyAlignment="1">
      <alignment horizontal="right" vertical="center" shrinkToFit="1"/>
      <protection/>
    </xf>
    <xf numFmtId="199" fontId="48" fillId="25" borderId="34" xfId="287" applyNumberFormat="1" applyFont="1" applyFill="1" applyBorder="1" applyAlignment="1">
      <alignment horizontal="center" vertical="center" shrinkToFit="1"/>
      <protection/>
    </xf>
    <xf numFmtId="222" fontId="48" fillId="25" borderId="16" xfId="287" applyNumberFormat="1" applyFont="1" applyFill="1" applyBorder="1" applyAlignment="1">
      <alignment vertical="center" shrinkToFit="1"/>
      <protection/>
    </xf>
    <xf numFmtId="222" fontId="48" fillId="25" borderId="18" xfId="287" applyNumberFormat="1" applyFont="1" applyFill="1" applyBorder="1" applyAlignment="1">
      <alignment vertical="center" shrinkToFit="1"/>
      <protection/>
    </xf>
    <xf numFmtId="222" fontId="48" fillId="0" borderId="18" xfId="286" applyNumberFormat="1" applyFont="1" applyBorder="1" applyAlignment="1">
      <alignment vertical="center" shrinkToFit="1"/>
      <protection/>
    </xf>
    <xf numFmtId="222" fontId="48" fillId="0" borderId="33" xfId="286" applyNumberFormat="1" applyFont="1" applyBorder="1" applyAlignment="1">
      <alignment vertical="center" shrinkToFit="1"/>
      <protection/>
    </xf>
    <xf numFmtId="0" fontId="0" fillId="15" borderId="2" xfId="0" applyFill="1" applyBorder="1" applyAlignment="1">
      <alignment shrinkToFit="1"/>
    </xf>
    <xf numFmtId="0" fontId="0" fillId="15" borderId="2" xfId="0" applyFill="1" applyBorder="1" applyAlignment="1">
      <alignment/>
    </xf>
    <xf numFmtId="0" fontId="0" fillId="15" borderId="2" xfId="0" applyFont="1" applyFill="1" applyBorder="1" applyAlignment="1">
      <alignment/>
    </xf>
    <xf numFmtId="177" fontId="0" fillId="15" borderId="2" xfId="255" applyNumberFormat="1" applyFont="1" applyFill="1" applyBorder="1" applyAlignment="1">
      <alignment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2" xfId="0" applyBorder="1" applyAlignment="1">
      <alignment shrinkToFit="1"/>
    </xf>
    <xf numFmtId="38" fontId="0" fillId="0" borderId="2" xfId="0" applyNumberFormat="1" applyFill="1" applyBorder="1" applyAlignment="1">
      <alignment/>
    </xf>
    <xf numFmtId="177" fontId="0" fillId="0" borderId="2" xfId="255" applyNumberFormat="1" applyFont="1" applyFill="1" applyBorder="1" applyAlignment="1">
      <alignment/>
    </xf>
    <xf numFmtId="177" fontId="0" fillId="0" borderId="2" xfId="0" applyNumberFormat="1" applyBorder="1" applyAlignment="1">
      <alignment/>
    </xf>
    <xf numFmtId="177" fontId="0" fillId="0" borderId="2" xfId="0" applyNumberFormat="1" applyBorder="1" applyAlignment="1">
      <alignment horizontal="center"/>
    </xf>
    <xf numFmtId="0" fontId="0" fillId="0" borderId="0" xfId="0" applyAlignment="1">
      <alignment shrinkToFit="1"/>
    </xf>
    <xf numFmtId="0" fontId="25" fillId="25" borderId="17" xfId="286" applyFont="1" applyFill="1" applyBorder="1" applyAlignment="1">
      <alignment horizontal="center" vertical="center"/>
      <protection/>
    </xf>
    <xf numFmtId="0" fontId="25" fillId="25" borderId="4" xfId="286" applyFont="1" applyFill="1" applyBorder="1" applyAlignment="1">
      <alignment horizontal="center" vertical="center"/>
      <protection/>
    </xf>
    <xf numFmtId="0" fontId="25" fillId="25" borderId="35" xfId="286" applyFont="1" applyFill="1" applyBorder="1" applyAlignment="1">
      <alignment horizontal="center" vertical="center"/>
      <protection/>
    </xf>
    <xf numFmtId="0" fontId="26" fillId="24" borderId="17" xfId="0" applyFont="1" applyFill="1" applyBorder="1" applyAlignment="1">
      <alignment horizontal="center"/>
    </xf>
    <xf numFmtId="0" fontId="26" fillId="24" borderId="4" xfId="0" applyFont="1" applyFill="1" applyBorder="1" applyAlignment="1">
      <alignment horizontal="center"/>
    </xf>
    <xf numFmtId="0" fontId="26" fillId="24" borderId="35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</cellXfs>
  <cellStyles count="280">
    <cellStyle name="Normal" xfId="0"/>
    <cellStyle name="RowLevel_0" xfId="1"/>
    <cellStyle name="RowLevel_1" xfId="3"/>
    <cellStyle name="¢è`" xfId="15"/>
    <cellStyle name="\¦ÏÝÌnCp[N" xfId="16"/>
    <cellStyle name="æØè [0.00]_£óµ" xfId="17"/>
    <cellStyle name="ÊÝ [0.00]_laroux" xfId="18"/>
    <cellStyle name="nCp[N" xfId="19"/>
    <cellStyle name="1" xfId="20"/>
    <cellStyle name="１" xfId="21"/>
    <cellStyle name="１_HTC目次" xfId="22"/>
    <cellStyle name="1_MDP050710jidouLIST" xfId="23"/>
    <cellStyle name="１_MDP050710jidouLIST" xfId="24"/>
    <cellStyle name="1_ピヨスパ補注LIST" xfId="25"/>
    <cellStyle name="１_ピヨスパ補注LIST" xfId="26"/>
    <cellStyle name="２" xfId="27"/>
    <cellStyle name="２_HTC目次" xfId="28"/>
    <cellStyle name="２_HTC目次_☆MD-NEWS作業ファイル" xfId="29"/>
    <cellStyle name="２_HTC目次_☆MD-NEWS作業ファイル_１２月号フォーム" xfId="30"/>
    <cellStyle name="２_HTC目次_☆MD-NEWS作業ファイル_MDN0904" xfId="31"/>
    <cellStyle name="２_HTC目次_☆MD-NEWS作業ファイル_MDP051104" xfId="32"/>
    <cellStyle name="２_HTC目次_☆MD-NEWS作業ファイル_MDP051113" xfId="33"/>
    <cellStyle name="２_HTC目次_☆MD-NEWS作業ファイル_MDP051201" xfId="34"/>
    <cellStyle name="２_HTC目次_☆MD-NEWS作業ファイル_MDP051201_NEW" xfId="35"/>
    <cellStyle name="２_HTC目次_☆MD-NEWS作業ファイル_MDP051204" xfId="36"/>
    <cellStyle name="２_HTC目次_☆MD-NEWS作業ファイル_MDP051205" xfId="37"/>
    <cellStyle name="２_HTC目次_06-06 8月号MDP作成ルール" xfId="38"/>
    <cellStyle name="２_HTC目次_06-06 8月号MDP作成ルール_１２月号フォーム" xfId="39"/>
    <cellStyle name="２_HTC目次_06-06 8月号MDP作成ルール_MDN0904" xfId="40"/>
    <cellStyle name="２_HTC目次_06-06 8月号MDP作成ルール_MDP051104" xfId="41"/>
    <cellStyle name="２_HTC目次_06-06 8月号MDP作成ルール_MDP051113" xfId="42"/>
    <cellStyle name="２_HTC目次_06-06 8月号MDP作成ルール_MDP051201" xfId="43"/>
    <cellStyle name="２_HTC目次_06-06 8月号MDP作成ルール_MDP051201_NEW" xfId="44"/>
    <cellStyle name="２_HTC目次_06-06 8月号MDP作成ルール_MDP051204" xfId="45"/>
    <cellStyle name="２_HTC目次_06-06 8月号MDP作成ルール_MDP051205" xfId="46"/>
    <cellStyle name="２_HTC目次_06-20 8月号MDP作成ルール" xfId="47"/>
    <cellStyle name="２_HTC目次_06-20 8月号MDP作成ルール_１２月号フォーム" xfId="48"/>
    <cellStyle name="２_HTC目次_06-20 8月号MDP作成ルール_MDN0904" xfId="49"/>
    <cellStyle name="２_HTC目次_06-20 8月号MDP作成ルール_MDP051104" xfId="50"/>
    <cellStyle name="２_HTC目次_06-20 8月号MDP作成ルール_MDP051113" xfId="51"/>
    <cellStyle name="２_HTC目次_06-20 8月号MDP作成ルール_MDP051201" xfId="52"/>
    <cellStyle name="２_HTC目次_06-20 8月号MDP作成ルール_MDP051201_NEW" xfId="53"/>
    <cellStyle name="２_HTC目次_06-20 8月号MDP作成ルール_MDP051204" xfId="54"/>
    <cellStyle name="２_HTC目次_06-20 8月号MDP作成ルール_MDP051205" xfId="55"/>
    <cellStyle name="２_HTC目次_07-25 ドラゴン桜関連書リスト" xfId="56"/>
    <cellStyle name="２_HTC目次_07-25 ドラゴン桜関連書リスト_１２月号フォーム" xfId="57"/>
    <cellStyle name="２_HTC目次_07-25 ドラゴン桜関連書リスト_MDN0904" xfId="58"/>
    <cellStyle name="２_HTC目次_07-25 ドラゴン桜関連書リスト_MDP051104" xfId="59"/>
    <cellStyle name="２_HTC目次_07-25 ドラゴン桜関連書リスト_MDP051113" xfId="60"/>
    <cellStyle name="２_HTC目次_07-25 ドラゴン桜関連書リスト_MDP051201" xfId="61"/>
    <cellStyle name="２_HTC目次_07-25 ドラゴン桜関連書リスト_MDP051201_NEW" xfId="62"/>
    <cellStyle name="２_HTC目次_07-25 ドラゴン桜関連書リスト_MDP051204" xfId="63"/>
    <cellStyle name="２_HTC目次_07-25 ドラゴン桜関連書リスト_MDP051205" xfId="64"/>
    <cellStyle name="２_HTC目次_１２月号フォーム" xfId="65"/>
    <cellStyle name="２_HTC目次_１２月号フォーム_MDP051205" xfId="66"/>
    <cellStyle name="２_HTC目次_MDN0904" xfId="67"/>
    <cellStyle name="２_HTC目次_MDN1003" xfId="68"/>
    <cellStyle name="２_HTC目次_MDP0507TOOL_SHT1" xfId="69"/>
    <cellStyle name="２_HTC目次_MDP0507TOOL_SHT1_１２月号フォーム" xfId="70"/>
    <cellStyle name="２_HTC目次_MDP0507TOOL_SHT1_MDN0904" xfId="71"/>
    <cellStyle name="２_HTC目次_MDP0507TOOL_SHT1_MDP051104" xfId="72"/>
    <cellStyle name="２_HTC目次_MDP0507TOOL_SHT1_MDP051113" xfId="73"/>
    <cellStyle name="２_HTC目次_MDP0507TOOL_SHT1_MDP051201" xfId="74"/>
    <cellStyle name="２_HTC目次_MDP0507TOOL_SHT1_MDP051201_NEW" xfId="75"/>
    <cellStyle name="２_HTC目次_MDP0507TOOL_SHT1_MDP051204" xfId="76"/>
    <cellStyle name="２_HTC目次_MDP0507TOOL_SHT1_MDP051205" xfId="77"/>
    <cellStyle name="２_HTC目次_MDP050803" xfId="78"/>
    <cellStyle name="２_HTC目次_MDP050803_１２月号フォーム" xfId="79"/>
    <cellStyle name="２_HTC目次_MDP050803_MDN0904" xfId="80"/>
    <cellStyle name="２_HTC目次_MDP050803_MDP051104" xfId="81"/>
    <cellStyle name="２_HTC目次_MDP050803_MDP051113" xfId="82"/>
    <cellStyle name="２_HTC目次_MDP050803_MDP051201" xfId="83"/>
    <cellStyle name="２_HTC目次_MDP050803_MDP051201_NEW" xfId="84"/>
    <cellStyle name="２_HTC目次_MDP050803_MDP051204" xfId="85"/>
    <cellStyle name="２_HTC目次_MDP050803_MDP051205" xfId="86"/>
    <cellStyle name="２_HTC目次_MDP0509 tool FHT 01" xfId="87"/>
    <cellStyle name="２_HTC目次_MDP0509 tool FHT 01_１２月号フォーム" xfId="88"/>
    <cellStyle name="２_HTC目次_MDP0509 tool FHT 01_MDN0904" xfId="89"/>
    <cellStyle name="２_HTC目次_MDP0509 tool FHT 01_MDP051104" xfId="90"/>
    <cellStyle name="２_HTC目次_MDP0509 tool FHT 01_MDP051113" xfId="91"/>
    <cellStyle name="２_HTC目次_MDP0509 tool FHT 01_MDP051201" xfId="92"/>
    <cellStyle name="２_HTC目次_MDP0509 tool FHT 01_MDP051201_NEW" xfId="93"/>
    <cellStyle name="２_HTC目次_MDP0509 tool FHT 01_MDP051204" xfId="94"/>
    <cellStyle name="２_HTC目次_MDP0509 tool FHT 01_MDP051205" xfId="95"/>
    <cellStyle name="２_HTC目次_MDP050904" xfId="96"/>
    <cellStyle name="２_HTC目次_MDP050904_１２月号フォーム" xfId="97"/>
    <cellStyle name="２_HTC目次_MDP050904_MDN0904" xfId="98"/>
    <cellStyle name="２_HTC目次_MDP050904_MDP051104" xfId="99"/>
    <cellStyle name="２_HTC目次_MDP050904_MDP051113" xfId="100"/>
    <cellStyle name="２_HTC目次_MDP050904_MDP051201" xfId="101"/>
    <cellStyle name="２_HTC目次_MDP050904_MDP051201_NEW" xfId="102"/>
    <cellStyle name="２_HTC目次_MDP050904_MDP051204" xfId="103"/>
    <cellStyle name="２_HTC目次_MDP050904_MDP051205" xfId="104"/>
    <cellStyle name="２_HTC目次_MDP050904list" xfId="105"/>
    <cellStyle name="２_HTC目次_MDP050904list_１２月号フォーム" xfId="106"/>
    <cellStyle name="２_HTC目次_MDP050904list_MDN0904" xfId="107"/>
    <cellStyle name="２_HTC目次_MDP050904list_MDP051104" xfId="108"/>
    <cellStyle name="２_HTC目次_MDP050904list_MDP051113" xfId="109"/>
    <cellStyle name="２_HTC目次_MDP050904list_MDP051201" xfId="110"/>
    <cellStyle name="２_HTC目次_MDP050904list_MDP051201_NEW" xfId="111"/>
    <cellStyle name="２_HTC目次_MDP050904list_MDP051204" xfId="112"/>
    <cellStyle name="２_HTC目次_MDP050904list_MDP051205" xfId="113"/>
    <cellStyle name="２_HTC目次_MDP0510_sht1" xfId="114"/>
    <cellStyle name="２_HTC目次_MDP0510_sht1_MDP051201" xfId="115"/>
    <cellStyle name="２_HTC目次_MDP0510_sht1_MDP051201_NEW" xfId="116"/>
    <cellStyle name="２_HTC目次_MDP0510_sht1_MDP051205" xfId="117"/>
    <cellStyle name="２_HTC目次_MDP051005" xfId="118"/>
    <cellStyle name="２_HTC目次_MDP051005_１２月号フォーム" xfId="119"/>
    <cellStyle name="２_HTC目次_MDP051005_MDN0904" xfId="120"/>
    <cellStyle name="２_HTC目次_MDP051005_MDP051104" xfId="121"/>
    <cellStyle name="２_HTC目次_MDP051005_MDP051113" xfId="122"/>
    <cellStyle name="２_HTC目次_MDP051005_MDP051201" xfId="123"/>
    <cellStyle name="２_HTC目次_MDP051005_MDP051201_NEW" xfId="124"/>
    <cellStyle name="２_HTC目次_MDP051005_MDP051204" xfId="125"/>
    <cellStyle name="２_HTC目次_MDP051005_MDP051205" xfId="126"/>
    <cellStyle name="２_HTC目次_MDP0511_tool_fht" xfId="127"/>
    <cellStyle name="２_HTC目次_MDP051104" xfId="128"/>
    <cellStyle name="２_HTC目次_MDP051104_MDP051201" xfId="129"/>
    <cellStyle name="２_HTC目次_MDP051104_MDP051201_NEW" xfId="130"/>
    <cellStyle name="２_HTC目次_MDP051104_MDP051205" xfId="131"/>
    <cellStyle name="２_HTC目次_MDP051105" xfId="132"/>
    <cellStyle name="２_HTC目次_MDP051105_MDP051205" xfId="133"/>
    <cellStyle name="２_HTC目次_MDP051113" xfId="134"/>
    <cellStyle name="２_HTC目次_MDP051201" xfId="135"/>
    <cellStyle name="２_HTC目次_MDP051201_NEW" xfId="136"/>
    <cellStyle name="２_HTC目次_MDP051204" xfId="137"/>
    <cellStyle name="２_HTC目次_MDP051204_MDP051201" xfId="138"/>
    <cellStyle name="２_HTC目次_MDP051204_MDP051201_NEW" xfId="139"/>
    <cellStyle name="２_HTC目次_MDP051204_MDP051205" xfId="140"/>
    <cellStyle name="２_HTC目次_MDP051204list" xfId="141"/>
    <cellStyle name="２_HTC目次_MDP051205" xfId="142"/>
    <cellStyle name="２_HTC目次_MDP051205_MDP051205" xfId="143"/>
    <cellStyle name="２_HTC目次_MDP9月号⑦文庫新書" xfId="144"/>
    <cellStyle name="２_HTC目次_MDP9月号⑦文庫新書_１２月号フォーム" xfId="145"/>
    <cellStyle name="２_HTC目次_MDP9月号⑦文庫新書_MDN0904" xfId="146"/>
    <cellStyle name="２_HTC目次_MDP9月号⑦文庫新書_MDP051104" xfId="147"/>
    <cellStyle name="２_HTC目次_MDP9月号⑦文庫新書_MDP051113" xfId="148"/>
    <cellStyle name="２_HTC目次_MDP9月号⑦文庫新書_MDP051201" xfId="149"/>
    <cellStyle name="２_HTC目次_MDP9月号⑦文庫新書_MDP051201_NEW" xfId="150"/>
    <cellStyle name="２_HTC目次_MDP9月号⑦文庫新書_MDP051204" xfId="151"/>
    <cellStyle name="２_HTC目次_MDP9月号⑦文庫新書_MDP051205" xfId="152"/>
    <cellStyle name="２_HTC目次_MEDIA_LIST0803" xfId="153"/>
    <cellStyle name="２_HTC目次_MEDIA_LIST0803_１２月号フォーム" xfId="154"/>
    <cellStyle name="２_HTC目次_MEDIA_LIST0803_MDN0904" xfId="155"/>
    <cellStyle name="２_HTC目次_MEDIA_LIST0803_MDP051104" xfId="156"/>
    <cellStyle name="２_HTC目次_MEDIA_LIST0803_MDP051113" xfId="157"/>
    <cellStyle name="２_HTC目次_MEDIA_LIST0803_MDP051201" xfId="158"/>
    <cellStyle name="２_HTC目次_MEDIA_LIST0803_MDP051201_NEW" xfId="159"/>
    <cellStyle name="２_HTC目次_MEDIA_LIST0803_MDP051204" xfId="160"/>
    <cellStyle name="２_HTC目次_MEDIA_LIST0803_MDP051205" xfId="161"/>
    <cellStyle name="２_HTC目次_MEDIA_LIST0804" xfId="162"/>
    <cellStyle name="２_HTC目次_MEDIA_LIST0804_１２月号フォーム" xfId="163"/>
    <cellStyle name="２_HTC目次_MEDIA_LIST0804_MDN0904" xfId="164"/>
    <cellStyle name="２_HTC目次_MEDIA_LIST0804_MDP051104" xfId="165"/>
    <cellStyle name="２_HTC目次_MEDIA_LIST0804_MDP051113" xfId="166"/>
    <cellStyle name="２_HTC目次_MEDIA_LIST0804_MDP051201" xfId="167"/>
    <cellStyle name="２_HTC目次_MEDIA_LIST0804_MDP051201_NEW" xfId="168"/>
    <cellStyle name="２_HTC目次_MEDIA_LIST0804_MDP051204" xfId="169"/>
    <cellStyle name="２_HTC目次_MEDIA_LIST0804_MDP051205" xfId="170"/>
    <cellStyle name="２_HTC目次_MEDIA_LIST0904-5" xfId="171"/>
    <cellStyle name="２_HTC目次_MEDIA_LIST0904-5_MDP051201" xfId="172"/>
    <cellStyle name="２_HTC目次_MEDIA_LIST0904-5_MDP051201_NEW" xfId="173"/>
    <cellStyle name="２_HTC目次_MEDIA_LIST0904-5_MDP051205" xfId="174"/>
    <cellStyle name="２_HTC目次_MEDIA_LIST1004" xfId="175"/>
    <cellStyle name="20% - アクセント 1" xfId="176"/>
    <cellStyle name="20% - アクセント 2" xfId="177"/>
    <cellStyle name="20% - アクセント 3" xfId="178"/>
    <cellStyle name="20% - アクセント 4" xfId="179"/>
    <cellStyle name="20% - アクセント 5" xfId="180"/>
    <cellStyle name="20% - アクセント 6" xfId="181"/>
    <cellStyle name="40% - アクセント 1" xfId="182"/>
    <cellStyle name="40% - アクセント 2" xfId="183"/>
    <cellStyle name="40% - アクセント 3" xfId="184"/>
    <cellStyle name="40% - アクセント 4" xfId="185"/>
    <cellStyle name="40% - アクセント 5" xfId="186"/>
    <cellStyle name="40% - アクセント 6" xfId="187"/>
    <cellStyle name="５" xfId="188"/>
    <cellStyle name="60% - アクセント 1" xfId="189"/>
    <cellStyle name="60% - アクセント 2" xfId="190"/>
    <cellStyle name="60% - アクセント 3" xfId="191"/>
    <cellStyle name="60% - アクセント 4" xfId="192"/>
    <cellStyle name="60% - アクセント 5" xfId="193"/>
    <cellStyle name="60% - アクセント 6" xfId="194"/>
    <cellStyle name="Calc Currency (0)" xfId="195"/>
    <cellStyle name="Calc Currency (2)" xfId="196"/>
    <cellStyle name="Calc Percent (0)" xfId="197"/>
    <cellStyle name="Calc Percent (1)" xfId="198"/>
    <cellStyle name="Calc Percent (2)" xfId="199"/>
    <cellStyle name="Calc Units (0)" xfId="200"/>
    <cellStyle name="Calc Units (1)" xfId="201"/>
    <cellStyle name="Calc Units (2)" xfId="202"/>
    <cellStyle name="Comma [0]_#6 Temps &amp; Contractors" xfId="203"/>
    <cellStyle name="Comma [00]" xfId="204"/>
    <cellStyle name="Comma_#6 Temps &amp; Contractors" xfId="205"/>
    <cellStyle name="Currency (0.00)" xfId="206"/>
    <cellStyle name="Currency [0]_#6 Temps &amp; Contractors" xfId="207"/>
    <cellStyle name="Currency [00]" xfId="208"/>
    <cellStyle name="Currency_#6 Temps &amp; Contractors" xfId="209"/>
    <cellStyle name="Date Short" xfId="210"/>
    <cellStyle name="Enter Currency (0)" xfId="211"/>
    <cellStyle name="Enter Currency (2)" xfId="212"/>
    <cellStyle name="Enter Units (0)" xfId="213"/>
    <cellStyle name="Enter Units (1)" xfId="214"/>
    <cellStyle name="Enter Units (2)" xfId="215"/>
    <cellStyle name="Followed Hyperlink_BINV" xfId="216"/>
    <cellStyle name="Grey" xfId="217"/>
    <cellStyle name="Header1" xfId="218"/>
    <cellStyle name="Header2" xfId="219"/>
    <cellStyle name="Hyperlink_BINV" xfId="220"/>
    <cellStyle name="Input [yellow]" xfId="221"/>
    <cellStyle name="KWE標準" xfId="222"/>
    <cellStyle name="Link Currency (0)" xfId="223"/>
    <cellStyle name="Link Currency (2)" xfId="224"/>
    <cellStyle name="Link Units (0)" xfId="225"/>
    <cellStyle name="Link Units (1)" xfId="226"/>
    <cellStyle name="Link Units (2)" xfId="227"/>
    <cellStyle name="Normal - Style1" xfId="228"/>
    <cellStyle name="Normal_# 41-Market &amp;Trends" xfId="229"/>
    <cellStyle name="oft Excel]&#13;&#10;Comment=open=/f を指定すると、ユーザー定義関数を関数貼り付けの一覧に登録することができます。&#13;&#10;Maximized" xfId="230"/>
    <cellStyle name="Percent [0]" xfId="231"/>
    <cellStyle name="Percent [00]" xfId="232"/>
    <cellStyle name="Percent [2]" xfId="233"/>
    <cellStyle name="Percent_#6 Temps &amp; Contractors" xfId="234"/>
    <cellStyle name="PrePop Currency (0)" xfId="235"/>
    <cellStyle name="PrePop Currency (2)" xfId="236"/>
    <cellStyle name="PrePop Units (0)" xfId="237"/>
    <cellStyle name="PrePop Units (1)" xfId="238"/>
    <cellStyle name="PrePop Units (2)" xfId="239"/>
    <cellStyle name="sbt2" xfId="240"/>
    <cellStyle name="subt1" xfId="241"/>
    <cellStyle name="Text Indent A" xfId="242"/>
    <cellStyle name="Text Indent B" xfId="243"/>
    <cellStyle name="Text Indent C" xfId="244"/>
    <cellStyle name="uu" xfId="245"/>
    <cellStyle name="アクセント 1" xfId="246"/>
    <cellStyle name="アクセント 2" xfId="247"/>
    <cellStyle name="アクセント 3" xfId="248"/>
    <cellStyle name="アクセント 4" xfId="249"/>
    <cellStyle name="アクセント 5" xfId="250"/>
    <cellStyle name="アクセント 6" xfId="251"/>
    <cellStyle name="タイトル" xfId="252"/>
    <cellStyle name="チェック セル" xfId="253"/>
    <cellStyle name="どちらでもない" xfId="254"/>
    <cellStyle name="Percent" xfId="255"/>
    <cellStyle name="パーセント 2" xfId="256"/>
    <cellStyle name="Hyperlink" xfId="257"/>
    <cellStyle name="メモ" xfId="258"/>
    <cellStyle name="リンク セル" xfId="259"/>
    <cellStyle name="悪い" xfId="260"/>
    <cellStyle name="計算" xfId="261"/>
    <cellStyle name="警告文" xfId="262"/>
    <cellStyle name="Comma [0]" xfId="263"/>
    <cellStyle name="Comma" xfId="264"/>
    <cellStyle name="桁区切り 2" xfId="265"/>
    <cellStyle name="桁区切り 3" xfId="266"/>
    <cellStyle name="見出し 1" xfId="267"/>
    <cellStyle name="見出し 2" xfId="268"/>
    <cellStyle name="見出し 3" xfId="269"/>
    <cellStyle name="見出し 4" xfId="270"/>
    <cellStyle name="集計" xfId="271"/>
    <cellStyle name="縦" xfId="272"/>
    <cellStyle name="出力" xfId="273"/>
    <cellStyle name="数" xfId="274"/>
    <cellStyle name="数字" xfId="275"/>
    <cellStyle name="説明文" xfId="276"/>
    <cellStyle name="中央" xfId="277"/>
    <cellStyle name="Currency [0]" xfId="278"/>
    <cellStyle name="Currency" xfId="279"/>
    <cellStyle name="通貨 2" xfId="280"/>
    <cellStyle name="点線" xfId="281"/>
    <cellStyle name="入力" xfId="282"/>
    <cellStyle name="標" xfId="283"/>
    <cellStyle name="標準 2" xfId="284"/>
    <cellStyle name="標準 6" xfId="285"/>
    <cellStyle name="標準_160825時限１店頭状況" xfId="286"/>
    <cellStyle name="標準_180125_2017-18本屋さんに行こうキャンペーン_トーハン＆日販追加集計" xfId="287"/>
    <cellStyle name="Followed Hyperlink" xfId="288"/>
    <cellStyle name="未定義" xfId="289"/>
    <cellStyle name="羅線" xfId="290"/>
    <cellStyle name="良い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47625</xdr:rowOff>
    </xdr:from>
    <xdr:to>
      <xdr:col>3</xdr:col>
      <xdr:colOff>638175</xdr:colOff>
      <xdr:row>6</xdr:row>
      <xdr:rowOff>152400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114300" y="1038225"/>
          <a:ext cx="2609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●取次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社合計</a:t>
          </a:r>
        </a:p>
      </xdr:txBody>
    </xdr:sp>
    <xdr:clientData/>
  </xdr:twoCellAnchor>
  <xdr:twoCellAnchor>
    <xdr:from>
      <xdr:col>0</xdr:col>
      <xdr:colOff>142875</xdr:colOff>
      <xdr:row>22</xdr:row>
      <xdr:rowOff>66675</xdr:rowOff>
    </xdr:from>
    <xdr:to>
      <xdr:col>8</xdr:col>
      <xdr:colOff>638175</xdr:colOff>
      <xdr:row>23</xdr:row>
      <xdr:rowOff>142875</xdr:rowOff>
    </xdr:to>
    <xdr:sp>
      <xdr:nvSpPr>
        <xdr:cNvPr id="2" name="テキスト ボックス 13"/>
        <xdr:cNvSpPr txBox="1">
          <a:spLocks noChangeArrowheads="1"/>
        </xdr:cNvSpPr>
      </xdr:nvSpPr>
      <xdr:spPr>
        <a:xfrm>
          <a:off x="142875" y="3971925"/>
          <a:ext cx="60579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2017-2018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年キャンペーン店売上動向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調査軒数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1,893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軒</a:t>
          </a:r>
        </a:p>
      </xdr:txBody>
    </xdr:sp>
    <xdr:clientData/>
  </xdr:twoCellAnchor>
  <xdr:twoCellAnchor>
    <xdr:from>
      <xdr:col>0</xdr:col>
      <xdr:colOff>85725</xdr:colOff>
      <xdr:row>24</xdr:row>
      <xdr:rowOff>9525</xdr:rowOff>
    </xdr:from>
    <xdr:to>
      <xdr:col>22</xdr:col>
      <xdr:colOff>561975</xdr:colOff>
      <xdr:row>44</xdr:row>
      <xdr:rowOff>0</xdr:rowOff>
    </xdr:to>
    <xdr:grpSp>
      <xdr:nvGrpSpPr>
        <xdr:cNvPr id="3" name="グループ 46"/>
        <xdr:cNvGrpSpPr>
          <a:grpSpLocks/>
        </xdr:cNvGrpSpPr>
      </xdr:nvGrpSpPr>
      <xdr:grpSpPr>
        <a:xfrm>
          <a:off x="85725" y="4257675"/>
          <a:ext cx="15916275" cy="3419475"/>
          <a:chOff x="12" y="435"/>
          <a:chExt cx="1671" cy="385"/>
        </a:xfrm>
        <a:solidFill>
          <a:srgbClr val="FFFFFF"/>
        </a:solidFill>
      </xdr:grpSpPr>
      <xdr:pic>
        <xdr:nvPicPr>
          <xdr:cNvPr id="4" name="図 33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12" y="435"/>
            <a:ext cx="528" cy="3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5" name="図 34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540" y="435"/>
            <a:ext cx="529" cy="3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6" name="図 35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1067" y="435"/>
            <a:ext cx="616" cy="3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  <xdr:twoCellAnchor>
    <xdr:from>
      <xdr:col>0</xdr:col>
      <xdr:colOff>180975</xdr:colOff>
      <xdr:row>9</xdr:row>
      <xdr:rowOff>0</xdr:rowOff>
    </xdr:from>
    <xdr:to>
      <xdr:col>16</xdr:col>
      <xdr:colOff>57150</xdr:colOff>
      <xdr:row>21</xdr:row>
      <xdr:rowOff>0</xdr:rowOff>
    </xdr:to>
    <xdr:grpSp>
      <xdr:nvGrpSpPr>
        <xdr:cNvPr id="7" name="グループ 47"/>
        <xdr:cNvGrpSpPr>
          <a:grpSpLocks/>
        </xdr:cNvGrpSpPr>
      </xdr:nvGrpSpPr>
      <xdr:grpSpPr>
        <a:xfrm>
          <a:off x="180975" y="1676400"/>
          <a:ext cx="11001375" cy="2057400"/>
          <a:chOff x="31" y="180"/>
          <a:chExt cx="1510" cy="184"/>
        </a:xfrm>
        <a:solidFill>
          <a:srgbClr val="FFFFFF"/>
        </a:solidFill>
      </xdr:grpSpPr>
      <xdr:pic>
        <xdr:nvPicPr>
          <xdr:cNvPr id="8" name="図 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" y="180"/>
            <a:ext cx="1045" cy="1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図 4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75" y="180"/>
            <a:ext cx="466" cy="1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180975</xdr:colOff>
      <xdr:row>5</xdr:row>
      <xdr:rowOff>104775</xdr:rowOff>
    </xdr:from>
    <xdr:to>
      <xdr:col>22</xdr:col>
      <xdr:colOff>752475</xdr:colOff>
      <xdr:row>22</xdr:row>
      <xdr:rowOff>104775</xdr:rowOff>
    </xdr:to>
    <xdr:sp>
      <xdr:nvSpPr>
        <xdr:cNvPr id="10" name="テキスト ボックス 50"/>
        <xdr:cNvSpPr txBox="1">
          <a:spLocks noChangeArrowheads="1"/>
        </xdr:cNvSpPr>
      </xdr:nvSpPr>
      <xdr:spPr>
        <a:xfrm>
          <a:off x="11306175" y="1095375"/>
          <a:ext cx="4886325" cy="2914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●概況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日に発売日を設定（昨年は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日）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・雑誌（定期誌＋ムック）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日～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POS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前年比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93.3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％。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期間別にみると年末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96.2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％、元旦～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日は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96.5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％と期間売上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より高く推移。今年の発売日設定で売上の山を作ることが出来た。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日～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91.9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％となった要因は、曜日並びで昨年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日に発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売設定があったことの影響。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・定期誌では年末発売となった女性、児童向銘柄が好調。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年始発売では週刊誌、コミック誌、情報誌で販売実績が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前年を上回る銘柄が見られた。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・コミックは直近トレンドの不振が影響し、期間合計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85.1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％となった。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0</xdr:rowOff>
    </xdr:from>
    <xdr:to>
      <xdr:col>7</xdr:col>
      <xdr:colOff>95250</xdr:colOff>
      <xdr:row>46</xdr:row>
      <xdr:rowOff>104775</xdr:rowOff>
    </xdr:to>
    <xdr:sp>
      <xdr:nvSpPr>
        <xdr:cNvPr id="11" name="テキスト ボックス 51"/>
        <xdr:cNvSpPr txBox="1">
          <a:spLocks noChangeArrowheads="1"/>
        </xdr:cNvSpPr>
      </xdr:nvSpPr>
      <xdr:spPr>
        <a:xfrm>
          <a:off x="104775" y="7848600"/>
          <a:ext cx="4857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●実施店対非実施店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POS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トレンドギャップ</a:t>
          </a:r>
        </a:p>
      </xdr:txBody>
    </xdr:sp>
    <xdr:clientData/>
  </xdr:twoCellAnchor>
  <xdr:twoCellAnchor>
    <xdr:from>
      <xdr:col>0</xdr:col>
      <xdr:colOff>104775</xdr:colOff>
      <xdr:row>55</xdr:row>
      <xdr:rowOff>28575</xdr:rowOff>
    </xdr:from>
    <xdr:to>
      <xdr:col>8</xdr:col>
      <xdr:colOff>571500</xdr:colOff>
      <xdr:row>56</xdr:row>
      <xdr:rowOff>133350</xdr:rowOff>
    </xdr:to>
    <xdr:sp>
      <xdr:nvSpPr>
        <xdr:cNvPr id="12" name="テキスト ボックス 54"/>
        <xdr:cNvSpPr txBox="1">
          <a:spLocks noChangeArrowheads="1"/>
        </xdr:cNvSpPr>
      </xdr:nvSpPr>
      <xdr:spPr>
        <a:xfrm>
          <a:off x="104775" y="9734550"/>
          <a:ext cx="6029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●府県別状況まとめ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到着日数別エリア状況</a:t>
          </a:r>
        </a:p>
      </xdr:txBody>
    </xdr:sp>
    <xdr:clientData/>
  </xdr:twoCellAnchor>
  <xdr:twoCellAnchor>
    <xdr:from>
      <xdr:col>6</xdr:col>
      <xdr:colOff>409575</xdr:colOff>
      <xdr:row>44</xdr:row>
      <xdr:rowOff>152400</xdr:rowOff>
    </xdr:from>
    <xdr:to>
      <xdr:col>15</xdr:col>
      <xdr:colOff>152400</xdr:colOff>
      <xdr:row>48</xdr:row>
      <xdr:rowOff>0</xdr:rowOff>
    </xdr:to>
    <xdr:sp>
      <xdr:nvSpPr>
        <xdr:cNvPr id="13" name="テキスト ボックス 56"/>
        <xdr:cNvSpPr txBox="1">
          <a:spLocks noChangeArrowheads="1"/>
        </xdr:cNvSpPr>
      </xdr:nvSpPr>
      <xdr:spPr>
        <a:xfrm>
          <a:off x="4581525" y="7829550"/>
          <a:ext cx="60007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66675</xdr:colOff>
      <xdr:row>44</xdr:row>
      <xdr:rowOff>123825</xdr:rowOff>
    </xdr:from>
    <xdr:to>
      <xdr:col>22</xdr:col>
      <xdr:colOff>600075</xdr:colOff>
      <xdr:row>46</xdr:row>
      <xdr:rowOff>76200</xdr:rowOff>
    </xdr:to>
    <xdr:sp fLocksText="0">
      <xdr:nvSpPr>
        <xdr:cNvPr id="14" name="テキスト ボックス 58"/>
        <xdr:cNvSpPr txBox="1">
          <a:spLocks noChangeArrowheads="1"/>
        </xdr:cNvSpPr>
      </xdr:nvSpPr>
      <xdr:spPr>
        <a:xfrm>
          <a:off x="10496550" y="7800975"/>
          <a:ext cx="55435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66675</xdr:rowOff>
    </xdr:from>
    <xdr:to>
      <xdr:col>8</xdr:col>
      <xdr:colOff>638175</xdr:colOff>
      <xdr:row>8</xdr:row>
      <xdr:rowOff>142875</xdr:rowOff>
    </xdr:to>
    <xdr:sp>
      <xdr:nvSpPr>
        <xdr:cNvPr id="15" name="テキスト ボックス 60"/>
        <xdr:cNvSpPr txBox="1">
          <a:spLocks noChangeArrowheads="1"/>
        </xdr:cNvSpPr>
      </xdr:nvSpPr>
      <xdr:spPr>
        <a:xfrm>
          <a:off x="142875" y="1400175"/>
          <a:ext cx="60579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年末年始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POS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前年比（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12/29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1/8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まで）　調査軒数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4,666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lza02556\Documents%20and%20Settings\&#33509;&#26862;\My%20Documents\02_&#12374;&#12387;&#12375;&#12398;&#23450;&#26399;&#20415;\01_&#37528;&#26564;&#12487;&#12540;&#12479;\&#31532;21&#26399;&#65288;'08&#24180;07&#65374;09&#26376;)&#12484;&#12540;&#12523;\02_&#25552;&#20379;&#9312;&#26085;&#26412;&#12450;&#12489;\01_&#12374;&#12387;&#12375;&#12398;&#23450;&#26399;&#20415;\03_&#36009;&#22770;&#20419;&#36914;&#38306;&#36899;\2_&#12385;&#12425;&#12375;&#24037;&#25151;\&#9734;&#9734;&#26032;&#38609;&#35468;&#23450;&#26399;&#36092;&#35501;&#12471;&#12473;&#12486;&#12512;\&#9734;&#36009;&#20419;&#12484;&#12540;&#12523;&#38306;&#36899;\&#31532;9&#26399;&#26412;&#30058;&#29992;&#12484;&#12540;&#12523;\&#9734;&#20837;&#21147;&#29256;%20&#31532;9&#26399;%20&#26356;&#26032;&#29992;%20&#21442;&#21152;&#37528;&#26564;&#35352;&#36617;&#20107;&#38917;&#30906;&#35469;&#26360;&#65288;050511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mp\lza02556\Temp\lza03084\201106\&#33258;&#20316;&#12481;&#12521;&#12471;&#38306;&#36899;\Zeigyo\Home\02_&#30452;&#36676;_&#20869;&#34276;Team\&#26143;&#37326;\Zeigyo\Home\02_&#30452;&#36676;_&#20869;&#34276;Team\&#26143;&#37326;\My%20Documents\&#12377;&#12366;&#12420;&#12414;\&#8251;&#12523;&#12540;&#12486;&#12451;&#12531;&#12527;&#12540;&#12463;&#8251;\&#8251;&#65331;&#65318;&#65313;&#12450;&#12483;&#12503;&#12525;&#12540;&#12489;\0809\080922\&#24180;&#36032;&#29366;\2007\2007&#24180;&#29256;&#24180;&#36032;&#29366;&#65425;&#65391;&#65400;&#20491;&#24215;&#21029;&#23455;&#32318;&#65307;&#21152;&#24037;&#2001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74;&#12387;&#12375;&#12398;&#23450;&#26399;&#20415;\&#65296;&#65303;&#12539;&#29305;&#21029;&#20225;&#30011;\&#65296;&#65299;&#12539;&#29305;&#21029;&#20225;&#30011;&#21463;&#27880;&#29366;&#27841;\&#29305;&#21029;&#20225;&#30011;&#21463;&#27880;&#29366;&#27841;&#65288;0522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9734;&#20837;&#21147;&#29256;%20&#31532;22&#26399;&#29992;_&#21442;&#21152;&#37528;&#26564;&#35352;&#36617;&#20107;&#38917;&#30906;&#35469;&#26360;_080807&#2925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197;&#20998;&#12510;&#12473;&#12479;&#12540;&#65288;&#36913;&#26376;&#21002;&#35468;&#65289;&#25913;&#35330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19968;&#26178;&#65420;&#65383;&#65394;&#65433;\&#26087;&#27770;&#37528;&#26564;&#35336;H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19968;&#26178;&#65420;&#65383;&#65394;&#65433;\&#22679;&#21029;&#31649;&#297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9734;Md-tool\MD-PLAN\200207\&#12399;&#12414;&#12384;MDP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9734;Md-tool\MD-PLAN\200207\&#12467;&#12511;&#12483;&#1246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9734;Md-tool\MD-PLAN\200207\MDP3&#12481;&#12455;&#12483;&#12463;&#38306;&#2041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7;&#12511;&#12483;&#1246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16;&#65328;06&#20803;&#12510;&#12473;&#124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mp\lza02556\Temp\lza03084\201106\&#33258;&#20316;&#12481;&#12521;&#12471;&#38306;&#36899;\Zeigyo\Home\02_&#30452;&#36676;_&#20869;&#34276;Team\&#26143;&#37326;\Zeigyo\Home\02_&#30452;&#36676;_&#20869;&#34276;Team\&#26143;&#37326;\temp\lh_tmp0\&#12467;&#12511;&#12483;&#124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銘柄確認書 フォーム"/>
      <sheetName val="マクロ"/>
      <sheetName val="入力データ"/>
      <sheetName val="パンフレット基本データ"/>
      <sheetName val="マスタ"/>
    </sheetNames>
    <sheetDataSet>
      <sheetData sheetId="5">
        <row r="1">
          <cell r="C1" t="str">
            <v>ジャンル</v>
          </cell>
        </row>
        <row r="3">
          <cell r="C3" t="str">
            <v>幼児・幼年・児童</v>
          </cell>
        </row>
        <row r="4">
          <cell r="C4" t="str">
            <v>女性情報</v>
          </cell>
        </row>
        <row r="5">
          <cell r="C5" t="str">
            <v>暮し・生活</v>
          </cell>
        </row>
        <row r="6">
          <cell r="C6" t="str">
            <v>女性コミック</v>
          </cell>
        </row>
        <row r="7">
          <cell r="C7" t="str">
            <v>パズル・ペット</v>
          </cell>
        </row>
        <row r="8">
          <cell r="C8" t="str">
            <v>音楽・芸能・映画</v>
          </cell>
        </row>
        <row r="9">
          <cell r="C9" t="str">
            <v>スポーツ</v>
          </cell>
        </row>
        <row r="10">
          <cell r="C10" t="str">
            <v>趣味</v>
          </cell>
        </row>
        <row r="11">
          <cell r="C11" t="str">
            <v>ホビー・サイエンス</v>
          </cell>
        </row>
        <row r="12">
          <cell r="C12" t="str">
            <v>アウトドア・釣り</v>
          </cell>
        </row>
        <row r="13">
          <cell r="C13" t="str">
            <v>モーター</v>
          </cell>
        </row>
        <row r="14">
          <cell r="C14" t="str">
            <v>男性情報・ビジネス</v>
          </cell>
        </row>
        <row r="15">
          <cell r="C15" t="str">
            <v>男性コミック</v>
          </cell>
        </row>
        <row r="16">
          <cell r="C16" t="str">
            <v>ギャンブル</v>
          </cell>
        </row>
        <row r="17">
          <cell r="C17" t="str">
            <v>情報誌</v>
          </cell>
        </row>
        <row r="18">
          <cell r="C18" t="str">
            <v>総合 文芸</v>
          </cell>
        </row>
        <row r="19">
          <cell r="C19" t="str">
            <v>学習ﾃｷｽﾄ</v>
          </cell>
        </row>
        <row r="20">
          <cell r="C20" t="str">
            <v>NHKテキスト（家庭）</v>
          </cell>
        </row>
        <row r="21">
          <cell r="C21" t="str">
            <v>NHKテキスト・CD（語学）</v>
          </cell>
        </row>
        <row r="22">
          <cell r="C22" t="str">
            <v>パソコン・ゲーム</v>
          </cell>
        </row>
        <row r="23">
          <cell r="C23" t="str">
            <v>専門（商業・教育・工学・法律・その他）</v>
          </cell>
        </row>
        <row r="24">
          <cell r="C24" t="str">
            <v>アダルト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並列"/>
      <sheetName val="並列 (2)"/>
      <sheetName val="並列 (3)"/>
      <sheetName val="並列 (4)"/>
      <sheetName val="並列 (5)"/>
      <sheetName val="BB対策"/>
      <sheetName val="基データ"/>
      <sheetName val="加工中"/>
      <sheetName val="ｲﾝﾌﾟﾚｽ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目標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マニュアル"/>
      <sheetName val="入力フォーム"/>
      <sheetName val="マクロ"/>
      <sheetName val="入力データ"/>
      <sheetName val="パンフレット基本データ"/>
      <sheetName val="マスタ"/>
      <sheetName val="入力データ (2)"/>
    </sheetNames>
    <sheetDataSet>
      <sheetData sheetId="6">
        <row r="1">
          <cell r="B1" t="str">
            <v>精算方法</v>
          </cell>
        </row>
        <row r="2">
          <cell r="B2" t="str">
            <v>各号</v>
          </cell>
        </row>
        <row r="3">
          <cell r="B3" t="str">
            <v>一括</v>
          </cell>
        </row>
        <row r="4">
          <cell r="B4" t="str">
            <v>通常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配分マスター（週月刊誌）改訂版"/>
    </sheetNames>
    <definedNames>
      <definedName name="Record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刊誌貼付(GK0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増別管理"/>
    </sheetNames>
    <definedNames>
      <definedName name="増別管理_月次データ取込"/>
      <definedName name="増別管理_月次データ登録"/>
      <definedName name="増別管理_随時データ取込"/>
      <definedName name="増別管理_随時データ登録"/>
      <definedName name="増別管理_未確定修正開始"/>
      <definedName name="増別管理_未確定修正終了"/>
      <definedName name="増別管理_未使用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連休"/>
      <sheetName val="新生活"/>
      <sheetName val="文藝フェアテーマ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コミック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総合学習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コミック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コミ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view="pageBreakPreview" zoomScaleSheetLayoutView="100" zoomScalePageLayoutView="0" workbookViewId="0" topLeftCell="D39">
      <selection activeCell="R57" sqref="R57"/>
    </sheetView>
  </sheetViews>
  <sheetFormatPr defaultColWidth="9.00390625" defaultRowHeight="13.5"/>
  <cols>
    <col min="1" max="19" width="9.125" style="25" bestFit="1" customWidth="1"/>
    <col min="20" max="20" width="9.75390625" style="25" customWidth="1"/>
    <col min="21" max="21" width="10.375" style="25" customWidth="1"/>
    <col min="22" max="22" width="9.125" style="0" bestFit="1" customWidth="1"/>
    <col min="23" max="23" width="11.375" style="0" bestFit="1" customWidth="1"/>
  </cols>
  <sheetData>
    <row r="1" spans="1:23" ht="13.5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  <c r="R1" s="25">
        <v>18</v>
      </c>
      <c r="S1" s="25">
        <v>19</v>
      </c>
      <c r="T1" s="25">
        <v>20</v>
      </c>
      <c r="U1" s="25">
        <v>21</v>
      </c>
      <c r="V1" s="25">
        <v>22</v>
      </c>
      <c r="W1" s="25">
        <v>23</v>
      </c>
    </row>
    <row r="2" spans="20:23" ht="13.5">
      <c r="T2" s="26"/>
      <c r="W2" s="27">
        <v>43140</v>
      </c>
    </row>
    <row r="3" spans="20:23" ht="13.5">
      <c r="T3" s="26"/>
      <c r="W3" s="27" t="s">
        <v>49</v>
      </c>
    </row>
    <row r="4" spans="1:23" ht="24">
      <c r="A4" s="79" t="s">
        <v>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</row>
    <row r="5" ht="13.5">
      <c r="E5" s="25" t="s">
        <v>45</v>
      </c>
    </row>
    <row r="6" spans="1:23" ht="13.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7"/>
      <c r="W6" s="38"/>
    </row>
    <row r="7" spans="1:23" ht="13.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1"/>
      <c r="W7" s="39"/>
    </row>
    <row r="8" spans="1:23" ht="13.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1"/>
      <c r="W8" s="39"/>
    </row>
    <row r="9" spans="1:23" ht="13.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21"/>
      <c r="W9" s="39"/>
    </row>
    <row r="10" spans="1:23" ht="13.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1"/>
      <c r="W10" s="39"/>
    </row>
    <row r="11" spans="1:23" ht="13.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1"/>
      <c r="W11" s="39"/>
    </row>
    <row r="12" spans="1:23" ht="13.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1"/>
      <c r="W12" s="39"/>
    </row>
    <row r="13" spans="1:23" ht="13.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1"/>
      <c r="W13" s="39"/>
    </row>
    <row r="14" spans="1:23" ht="13.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1"/>
      <c r="W14" s="39"/>
    </row>
    <row r="15" spans="1:23" ht="13.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1"/>
      <c r="W15" s="39"/>
    </row>
    <row r="16" spans="1:23" ht="13.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1"/>
      <c r="W16" s="39"/>
    </row>
    <row r="17" spans="1:23" ht="13.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1"/>
      <c r="W17" s="39"/>
    </row>
    <row r="18" spans="1:23" ht="13.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1"/>
      <c r="W18" s="39"/>
    </row>
    <row r="19" spans="1:23" ht="13.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1"/>
      <c r="W19" s="39"/>
    </row>
    <row r="20" spans="1:23" ht="13.5">
      <c r="A20" s="30"/>
      <c r="B20" s="31"/>
      <c r="C20" s="31"/>
      <c r="D20" s="31"/>
      <c r="E20" s="31"/>
      <c r="F20" s="31"/>
      <c r="G20" s="31"/>
      <c r="H20" s="31"/>
      <c r="I20" s="31"/>
      <c r="J20" s="3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1"/>
      <c r="W20" s="39"/>
    </row>
    <row r="21" spans="1:23" ht="13.5">
      <c r="A21" s="30"/>
      <c r="B21" s="31"/>
      <c r="C21" s="31"/>
      <c r="D21" s="31"/>
      <c r="E21" s="31"/>
      <c r="F21" s="31"/>
      <c r="G21" s="31"/>
      <c r="H21" s="31"/>
      <c r="I21" s="31"/>
      <c r="J21" s="32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1"/>
      <c r="W21" s="39"/>
    </row>
    <row r="22" spans="1:23" ht="13.5">
      <c r="A22" s="30"/>
      <c r="B22" s="31"/>
      <c r="C22" s="31"/>
      <c r="D22" s="31"/>
      <c r="E22" s="31"/>
      <c r="F22" s="31"/>
      <c r="G22" s="31"/>
      <c r="H22" s="31"/>
      <c r="I22" s="31"/>
      <c r="J22" s="3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1"/>
      <c r="W22" s="39"/>
    </row>
    <row r="23" spans="1:23" ht="13.5">
      <c r="A23" s="30"/>
      <c r="B23" s="31"/>
      <c r="C23" s="31"/>
      <c r="D23" s="31"/>
      <c r="E23" s="31"/>
      <c r="F23" s="31"/>
      <c r="G23" s="31"/>
      <c r="H23" s="31"/>
      <c r="I23" s="31"/>
      <c r="J23" s="32"/>
      <c r="K23" s="33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1"/>
      <c r="W23" s="39"/>
    </row>
    <row r="24" spans="1:23" ht="13.5">
      <c r="A24" s="30"/>
      <c r="B24" s="31"/>
      <c r="C24" s="31"/>
      <c r="D24" s="31"/>
      <c r="E24" s="31"/>
      <c r="F24" s="31"/>
      <c r="G24" s="31"/>
      <c r="H24" s="31"/>
      <c r="I24" s="31"/>
      <c r="J24" s="32"/>
      <c r="K24" s="3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1"/>
      <c r="W24" s="39"/>
    </row>
    <row r="25" spans="1:23" ht="13.5">
      <c r="A25" s="30"/>
      <c r="B25" s="31"/>
      <c r="C25" s="31"/>
      <c r="D25" s="31"/>
      <c r="E25" s="31"/>
      <c r="F25" s="31"/>
      <c r="G25" s="31"/>
      <c r="H25" s="31"/>
      <c r="I25" s="31"/>
      <c r="J25" s="32"/>
      <c r="K25" s="3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1"/>
      <c r="W25" s="39"/>
    </row>
    <row r="26" spans="1:23" ht="13.5">
      <c r="A26" s="30"/>
      <c r="B26" s="31"/>
      <c r="C26" s="31"/>
      <c r="D26" s="31"/>
      <c r="E26" s="31"/>
      <c r="F26" s="31"/>
      <c r="G26" s="31"/>
      <c r="H26" s="31"/>
      <c r="I26" s="31"/>
      <c r="J26" s="32"/>
      <c r="K26" s="34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1"/>
      <c r="W26" s="39"/>
    </row>
    <row r="27" spans="1:23" ht="13.5">
      <c r="A27" s="30"/>
      <c r="B27" s="31"/>
      <c r="C27" s="31"/>
      <c r="D27" s="31"/>
      <c r="E27" s="31"/>
      <c r="F27" s="31"/>
      <c r="G27" s="31"/>
      <c r="H27" s="31"/>
      <c r="I27" s="31"/>
      <c r="J27" s="32"/>
      <c r="K27" s="3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1"/>
      <c r="W27" s="39"/>
    </row>
    <row r="28" spans="1:23" ht="13.5">
      <c r="A28" s="30"/>
      <c r="B28" s="31"/>
      <c r="C28" s="31"/>
      <c r="D28" s="31"/>
      <c r="E28" s="31"/>
      <c r="F28" s="31"/>
      <c r="G28" s="31"/>
      <c r="H28" s="31"/>
      <c r="I28" s="31"/>
      <c r="J28" s="32"/>
      <c r="K28" s="3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1"/>
      <c r="W28" s="39"/>
    </row>
    <row r="29" spans="1:23" ht="13.5">
      <c r="A29" s="30"/>
      <c r="B29" s="31"/>
      <c r="C29" s="31"/>
      <c r="D29" s="31"/>
      <c r="E29" s="31"/>
      <c r="F29" s="31"/>
      <c r="G29" s="31"/>
      <c r="H29" s="31"/>
      <c r="I29" s="31"/>
      <c r="J29" s="32"/>
      <c r="K29" s="3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1"/>
      <c r="W29" s="39"/>
    </row>
    <row r="30" spans="1:23" ht="13.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21"/>
      <c r="W30" s="39"/>
    </row>
    <row r="31" spans="1:23" ht="13.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1"/>
      <c r="W31" s="39"/>
    </row>
    <row r="32" spans="1:23" ht="13.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1"/>
      <c r="W32" s="39"/>
    </row>
    <row r="33" spans="1:23" ht="13.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1"/>
      <c r="W33" s="39"/>
    </row>
    <row r="34" spans="1:23" ht="13.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1"/>
      <c r="W34" s="39"/>
    </row>
    <row r="35" spans="1:23" ht="13.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1"/>
      <c r="W35" s="39"/>
    </row>
    <row r="36" spans="1:23" ht="13.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1"/>
      <c r="W36" s="39"/>
    </row>
    <row r="37" spans="1:23" ht="13.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1"/>
      <c r="W37" s="39"/>
    </row>
    <row r="38" spans="1:23" ht="13.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1"/>
      <c r="W38" s="39"/>
    </row>
    <row r="39" spans="1:23" ht="13.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1"/>
      <c r="W39" s="39"/>
    </row>
    <row r="40" spans="1:23" ht="13.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1"/>
      <c r="W40" s="39"/>
    </row>
    <row r="41" spans="1:23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1"/>
      <c r="W41" s="39"/>
    </row>
    <row r="42" spans="1:23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1"/>
      <c r="W42" s="39"/>
    </row>
    <row r="43" spans="1:23" ht="13.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1"/>
      <c r="W43" s="39"/>
    </row>
    <row r="44" spans="1:23" ht="13.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1"/>
      <c r="W44" s="39"/>
    </row>
    <row r="45" spans="1:23" ht="13.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1"/>
      <c r="W45" s="39"/>
    </row>
    <row r="46" spans="1:23" ht="13.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1"/>
      <c r="W46" s="39"/>
    </row>
    <row r="47" spans="1:23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42"/>
      <c r="T47" s="31"/>
      <c r="U47" s="31"/>
      <c r="V47" s="21"/>
      <c r="W47" s="39"/>
    </row>
    <row r="48" spans="1:23" ht="15.75">
      <c r="A48" s="30"/>
      <c r="B48" s="44" t="s">
        <v>76</v>
      </c>
      <c r="C48" s="44"/>
      <c r="D48" s="44"/>
      <c r="E48" s="45"/>
      <c r="F48" s="46" t="s">
        <v>51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1"/>
      <c r="W48" s="39"/>
    </row>
    <row r="49" spans="1:23" ht="15.75">
      <c r="A49" s="30"/>
      <c r="B49" s="63"/>
      <c r="C49" s="62" t="s">
        <v>70</v>
      </c>
      <c r="D49" s="48" t="s">
        <v>71</v>
      </c>
      <c r="E49" s="49" t="s">
        <v>72</v>
      </c>
      <c r="F49" s="50" t="s">
        <v>73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1"/>
      <c r="W49" s="39"/>
    </row>
    <row r="50" spans="1:23" ht="15.75">
      <c r="A50" s="30"/>
      <c r="B50" s="61" t="s">
        <v>56</v>
      </c>
      <c r="C50" s="64">
        <v>89.9</v>
      </c>
      <c r="D50" s="64">
        <v>88.1</v>
      </c>
      <c r="E50" s="65">
        <v>1.8</v>
      </c>
      <c r="F50" s="64">
        <v>93.1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2"/>
      <c r="R50" s="31"/>
      <c r="S50" s="31"/>
      <c r="T50" s="31"/>
      <c r="U50" s="31"/>
      <c r="V50" s="21"/>
      <c r="W50" s="39"/>
    </row>
    <row r="51" spans="1:23" ht="15.75">
      <c r="A51" s="30"/>
      <c r="B51" s="54" t="s">
        <v>57</v>
      </c>
      <c r="C51" s="64">
        <v>89.5</v>
      </c>
      <c r="D51" s="64">
        <v>88.3</v>
      </c>
      <c r="E51" s="65">
        <v>1.2</v>
      </c>
      <c r="F51" s="64">
        <v>91.1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1"/>
      <c r="W51" s="39"/>
    </row>
    <row r="52" spans="1:23" ht="15.75">
      <c r="A52" s="30"/>
      <c r="B52" s="55" t="s">
        <v>58</v>
      </c>
      <c r="C52" s="66">
        <v>0.4</v>
      </c>
      <c r="D52" s="66">
        <v>-0.2</v>
      </c>
      <c r="E52" s="66">
        <v>0.6</v>
      </c>
      <c r="F52" s="66">
        <v>2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21"/>
      <c r="W52" s="39"/>
    </row>
    <row r="53" spans="1:23" ht="13.5">
      <c r="A53" s="30"/>
      <c r="B53" s="46" t="s">
        <v>74</v>
      </c>
      <c r="C53" s="46"/>
      <c r="D53" s="46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1"/>
      <c r="W53" s="39"/>
    </row>
    <row r="54" spans="1:23" ht="13.5">
      <c r="A54" s="30"/>
      <c r="B54" s="46" t="s">
        <v>75</v>
      </c>
      <c r="C54" s="60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1"/>
      <c r="W54" s="39"/>
    </row>
    <row r="55" spans="1:23" ht="13.5">
      <c r="A55" s="30"/>
      <c r="B55" s="46"/>
      <c r="C55" s="60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21"/>
      <c r="W55" s="39"/>
    </row>
    <row r="56" spans="1:23" ht="13.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1"/>
      <c r="W56" s="39"/>
    </row>
    <row r="57" spans="1:23" ht="13.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1"/>
      <c r="W57" s="39"/>
    </row>
    <row r="58" spans="1:23" ht="15.75">
      <c r="A58" s="30"/>
      <c r="B58" s="44" t="s">
        <v>76</v>
      </c>
      <c r="C58" s="44"/>
      <c r="D58" s="44"/>
      <c r="E58" s="45"/>
      <c r="F58" s="46" t="s">
        <v>51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1"/>
      <c r="W58" s="39"/>
    </row>
    <row r="59" spans="1:23" ht="15.75">
      <c r="A59" s="30"/>
      <c r="B59" s="47"/>
      <c r="C59" s="48" t="s">
        <v>52</v>
      </c>
      <c r="D59" s="48" t="s">
        <v>53</v>
      </c>
      <c r="E59" s="49" t="s">
        <v>54</v>
      </c>
      <c r="F59" s="50" t="s">
        <v>55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21"/>
      <c r="W59" s="39"/>
    </row>
    <row r="60" spans="1:23" ht="15.75">
      <c r="A60" s="30"/>
      <c r="B60" s="51" t="s">
        <v>56</v>
      </c>
      <c r="C60" s="52">
        <v>89.9</v>
      </c>
      <c r="D60" s="52">
        <v>89.5</v>
      </c>
      <c r="E60" s="53">
        <v>90</v>
      </c>
      <c r="F60" s="52">
        <v>91.7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1"/>
      <c r="W60" s="39"/>
    </row>
    <row r="61" spans="1:23" ht="15.75">
      <c r="A61" s="30"/>
      <c r="B61" s="54" t="s">
        <v>57</v>
      </c>
      <c r="C61" s="52">
        <v>89.5</v>
      </c>
      <c r="D61" s="52">
        <v>89.2</v>
      </c>
      <c r="E61" s="53">
        <v>89.4</v>
      </c>
      <c r="F61" s="52">
        <v>90.6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1"/>
      <c r="W61" s="39"/>
    </row>
    <row r="62" spans="1:23" ht="15.75">
      <c r="A62" s="30"/>
      <c r="B62" s="55" t="s">
        <v>58</v>
      </c>
      <c r="C62" s="56">
        <v>0.4</v>
      </c>
      <c r="D62" s="56">
        <v>0.3</v>
      </c>
      <c r="E62" s="56">
        <v>0.6</v>
      </c>
      <c r="F62" s="56">
        <v>1.1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1"/>
      <c r="W62" s="39"/>
    </row>
    <row r="63" spans="1:23" ht="13.5">
      <c r="A63" s="30"/>
      <c r="B63" s="57" t="s">
        <v>59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1"/>
      <c r="W63" s="39"/>
    </row>
    <row r="64" spans="1:23" ht="13.5">
      <c r="A64" s="30"/>
      <c r="B64" s="58" t="s">
        <v>60</v>
      </c>
      <c r="C64" s="58" t="s">
        <v>61</v>
      </c>
      <c r="D64" s="58" t="s">
        <v>62</v>
      </c>
      <c r="E64" s="58" t="s">
        <v>63</v>
      </c>
      <c r="F64" s="58" t="s">
        <v>64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1"/>
      <c r="W64" s="39"/>
    </row>
    <row r="65" spans="1:23" ht="13.5">
      <c r="A65" s="30"/>
      <c r="B65" s="58" t="s">
        <v>65</v>
      </c>
      <c r="C65" s="58" t="s">
        <v>66</v>
      </c>
      <c r="D65" s="58" t="s">
        <v>67</v>
      </c>
      <c r="E65" s="58" t="s">
        <v>68</v>
      </c>
      <c r="F65" s="59" t="s">
        <v>69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1"/>
      <c r="W65" s="39"/>
    </row>
    <row r="66" spans="1:23" ht="13.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40"/>
      <c r="W66" s="41"/>
    </row>
  </sheetData>
  <sheetProtection/>
  <mergeCells count="1">
    <mergeCell ref="A4:W4"/>
  </mergeCells>
  <printOptions/>
  <pageMargins left="0" right="0" top="0.1968503937007874" bottom="0" header="0" footer="0"/>
  <pageSetup fitToHeight="1" fitToWidth="1" horizontalDpi="600" verticalDpi="600" orientation="landscape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31">
      <selection activeCell="A72" sqref="A72"/>
    </sheetView>
  </sheetViews>
  <sheetFormatPr defaultColWidth="9.00390625" defaultRowHeight="13.5"/>
  <cols>
    <col min="3" max="3" width="28.375" style="0" customWidth="1"/>
  </cols>
  <sheetData>
    <row r="1" spans="1:6" ht="18.75">
      <c r="A1" s="82" t="s">
        <v>77</v>
      </c>
      <c r="B1" s="83"/>
      <c r="C1" s="83"/>
      <c r="D1" s="83"/>
      <c r="E1" s="83"/>
      <c r="F1" s="84"/>
    </row>
    <row r="2" spans="1:6" ht="13.5">
      <c r="A2" s="67" t="s">
        <v>78</v>
      </c>
      <c r="B2" s="68" t="s">
        <v>79</v>
      </c>
      <c r="C2" s="68" t="s">
        <v>80</v>
      </c>
      <c r="D2" s="67" t="s">
        <v>81</v>
      </c>
      <c r="E2" s="69" t="s">
        <v>82</v>
      </c>
      <c r="F2" s="70" t="s">
        <v>25</v>
      </c>
    </row>
    <row r="3" spans="1:6" ht="13.5">
      <c r="A3" s="71">
        <v>1</v>
      </c>
      <c r="B3" s="72">
        <v>613902</v>
      </c>
      <c r="C3" s="73" t="s">
        <v>83</v>
      </c>
      <c r="D3" s="73" t="s">
        <v>84</v>
      </c>
      <c r="E3" s="74">
        <v>191789.31182033627</v>
      </c>
      <c r="F3" s="75">
        <v>0.9530898221446028</v>
      </c>
    </row>
    <row r="4" spans="1:6" ht="13.5">
      <c r="A4" s="71">
        <v>2</v>
      </c>
      <c r="B4" s="72">
        <v>1711702</v>
      </c>
      <c r="C4" s="73" t="s">
        <v>85</v>
      </c>
      <c r="D4" s="73" t="s">
        <v>86</v>
      </c>
      <c r="E4" s="74">
        <v>121102.16322701689</v>
      </c>
      <c r="F4" s="75">
        <v>1.305303719963104</v>
      </c>
    </row>
    <row r="5" spans="1:6" ht="13.5">
      <c r="A5" s="71">
        <v>3</v>
      </c>
      <c r="B5" s="72">
        <v>842102</v>
      </c>
      <c r="C5" s="73" t="s">
        <v>87</v>
      </c>
      <c r="D5" s="73" t="s">
        <v>86</v>
      </c>
      <c r="E5" s="74">
        <v>107334.1836660027</v>
      </c>
      <c r="F5" s="75">
        <v>1.4204031398512917</v>
      </c>
    </row>
    <row r="6" spans="1:6" ht="13.5">
      <c r="A6" s="71">
        <v>4</v>
      </c>
      <c r="B6" s="72">
        <v>105702</v>
      </c>
      <c r="C6" s="73" t="s">
        <v>88</v>
      </c>
      <c r="D6" s="73" t="s">
        <v>89</v>
      </c>
      <c r="E6" s="74">
        <v>105890.65469677125</v>
      </c>
      <c r="F6" s="75">
        <v>0.8817387749225288</v>
      </c>
    </row>
    <row r="7" spans="1:6" ht="13.5">
      <c r="A7" s="71">
        <v>5</v>
      </c>
      <c r="B7" s="72">
        <v>101702</v>
      </c>
      <c r="C7" s="73" t="s">
        <v>90</v>
      </c>
      <c r="D7" s="73" t="s">
        <v>89</v>
      </c>
      <c r="E7" s="74">
        <v>92903.6727148237</v>
      </c>
      <c r="F7" s="75">
        <v>1.3970897277335212</v>
      </c>
    </row>
    <row r="8" spans="1:6" ht="13.5">
      <c r="A8" s="71">
        <v>6</v>
      </c>
      <c r="B8" s="72">
        <v>562502</v>
      </c>
      <c r="C8" s="73" t="s">
        <v>91</v>
      </c>
      <c r="D8" s="73" t="s">
        <v>86</v>
      </c>
      <c r="E8" s="74">
        <v>91154.92824704813</v>
      </c>
      <c r="F8" s="75">
        <v>0.7788556460525143</v>
      </c>
    </row>
    <row r="9" spans="1:6" ht="13.5">
      <c r="A9" s="71">
        <v>7</v>
      </c>
      <c r="B9" s="72">
        <v>101302</v>
      </c>
      <c r="C9" s="73" t="s">
        <v>92</v>
      </c>
      <c r="D9" s="73" t="s">
        <v>89</v>
      </c>
      <c r="E9" s="74">
        <v>79808.0198635021</v>
      </c>
      <c r="F9" s="75">
        <v>1.6055044330705122</v>
      </c>
    </row>
    <row r="10" spans="1:6" ht="13.5">
      <c r="A10" s="71">
        <v>8</v>
      </c>
      <c r="B10" s="72">
        <v>2102301</v>
      </c>
      <c r="C10" s="73" t="s">
        <v>93</v>
      </c>
      <c r="D10" s="73" t="s">
        <v>94</v>
      </c>
      <c r="E10" s="74">
        <v>74850</v>
      </c>
      <c r="F10" s="75">
        <v>1.0081622757394537</v>
      </c>
    </row>
    <row r="11" spans="1:6" ht="13.5">
      <c r="A11" s="71">
        <v>9</v>
      </c>
      <c r="B11" s="72">
        <v>101102</v>
      </c>
      <c r="C11" s="73" t="s">
        <v>95</v>
      </c>
      <c r="D11" s="73" t="s">
        <v>89</v>
      </c>
      <c r="E11" s="74">
        <v>69239.71677054647</v>
      </c>
      <c r="F11" s="75">
        <v>0.8605376116447281</v>
      </c>
    </row>
    <row r="12" spans="1:6" ht="13.5">
      <c r="A12" s="71">
        <v>10</v>
      </c>
      <c r="B12" s="72">
        <v>103502</v>
      </c>
      <c r="C12" s="73" t="s">
        <v>96</v>
      </c>
      <c r="D12" s="73" t="s">
        <v>89</v>
      </c>
      <c r="E12" s="74">
        <v>62644.61524989897</v>
      </c>
      <c r="F12" s="75">
        <v>1.160192892858579</v>
      </c>
    </row>
    <row r="13" spans="1:6" ht="13.5">
      <c r="A13" s="71">
        <v>11</v>
      </c>
      <c r="B13" s="72">
        <v>548302</v>
      </c>
      <c r="C13" s="73" t="s">
        <v>97</v>
      </c>
      <c r="D13" s="73" t="s">
        <v>86</v>
      </c>
      <c r="E13" s="74">
        <v>55482.72852909246</v>
      </c>
      <c r="F13" s="75">
        <v>0.9208904467973321</v>
      </c>
    </row>
    <row r="14" spans="1:6" ht="13.5">
      <c r="A14" s="71">
        <v>12</v>
      </c>
      <c r="B14" s="72">
        <v>103902</v>
      </c>
      <c r="C14" s="73" t="s">
        <v>98</v>
      </c>
      <c r="D14" s="73" t="s">
        <v>84</v>
      </c>
      <c r="E14" s="74">
        <v>54703.66459627327</v>
      </c>
      <c r="F14" s="75">
        <v>0.8495940951151344</v>
      </c>
    </row>
    <row r="15" spans="1:6" ht="13.5">
      <c r="A15" s="71">
        <v>13</v>
      </c>
      <c r="B15" s="72">
        <v>417302</v>
      </c>
      <c r="C15" s="73" t="s">
        <v>99</v>
      </c>
      <c r="D15" s="73" t="s">
        <v>94</v>
      </c>
      <c r="E15" s="74">
        <v>52631.873187010664</v>
      </c>
      <c r="F15" s="75">
        <v>0.870797524644044</v>
      </c>
    </row>
    <row r="16" spans="1:6" ht="13.5">
      <c r="A16" s="71">
        <v>14</v>
      </c>
      <c r="B16" s="72">
        <v>1808502</v>
      </c>
      <c r="C16" s="73" t="s">
        <v>100</v>
      </c>
      <c r="D16" s="73" t="s">
        <v>86</v>
      </c>
      <c r="E16" s="74">
        <v>44766.55986408157</v>
      </c>
      <c r="F16" s="75">
        <v>0.5010527714374792</v>
      </c>
    </row>
    <row r="17" spans="1:6" ht="13.5">
      <c r="A17" s="71">
        <v>15</v>
      </c>
      <c r="B17" s="72">
        <v>657502</v>
      </c>
      <c r="C17" s="73" t="s">
        <v>101</v>
      </c>
      <c r="D17" s="73" t="s">
        <v>89</v>
      </c>
      <c r="E17" s="74">
        <v>43455.78602652169</v>
      </c>
      <c r="F17" s="75">
        <v>0.7707386404618795</v>
      </c>
    </row>
    <row r="18" spans="1:6" ht="13.5">
      <c r="A18" s="71">
        <v>16</v>
      </c>
      <c r="B18" s="72">
        <v>1191102</v>
      </c>
      <c r="C18" s="73" t="s">
        <v>102</v>
      </c>
      <c r="D18" s="73" t="s">
        <v>86</v>
      </c>
      <c r="E18" s="74">
        <v>36041.20867778467</v>
      </c>
      <c r="F18" s="75">
        <v>1.030219776977609</v>
      </c>
    </row>
    <row r="19" spans="1:6" ht="13.5">
      <c r="A19" s="71">
        <v>17</v>
      </c>
      <c r="B19" s="72">
        <v>243302</v>
      </c>
      <c r="C19" s="73" t="s">
        <v>103</v>
      </c>
      <c r="D19" s="73" t="s">
        <v>86</v>
      </c>
      <c r="E19" s="74">
        <v>28723.8002509935</v>
      </c>
      <c r="F19" s="75">
        <v>0.8741532076750206</v>
      </c>
    </row>
    <row r="20" spans="1:6" ht="13.5">
      <c r="A20" s="71">
        <v>18</v>
      </c>
      <c r="B20" s="72">
        <v>718702</v>
      </c>
      <c r="C20" s="73" t="s">
        <v>104</v>
      </c>
      <c r="D20" s="73" t="s">
        <v>94</v>
      </c>
      <c r="E20" s="74">
        <v>27944.030745580327</v>
      </c>
      <c r="F20" s="75">
        <v>0.7958768119842877</v>
      </c>
    </row>
    <row r="21" spans="1:6" ht="13.5">
      <c r="A21" s="71">
        <v>19</v>
      </c>
      <c r="B21" s="72">
        <v>103302</v>
      </c>
      <c r="C21" s="73" t="s">
        <v>105</v>
      </c>
      <c r="D21" s="73" t="s">
        <v>84</v>
      </c>
      <c r="E21" s="74">
        <v>26561.25334706488</v>
      </c>
      <c r="F21" s="75">
        <v>0.7730283279122492</v>
      </c>
    </row>
    <row r="22" spans="1:6" ht="13.5">
      <c r="A22" s="71">
        <v>20</v>
      </c>
      <c r="B22" s="72">
        <v>141302</v>
      </c>
      <c r="C22" s="73" t="s">
        <v>106</v>
      </c>
      <c r="D22" s="73" t="s">
        <v>94</v>
      </c>
      <c r="E22" s="74">
        <v>25825.58549597613</v>
      </c>
      <c r="F22" s="75">
        <v>1.0186803998097242</v>
      </c>
    </row>
    <row r="23" spans="1:6" ht="13.5">
      <c r="A23" s="71">
        <v>21</v>
      </c>
      <c r="B23" s="72">
        <v>100202</v>
      </c>
      <c r="C23" s="73" t="s">
        <v>107</v>
      </c>
      <c r="D23" s="73" t="s">
        <v>89</v>
      </c>
      <c r="E23" s="74">
        <v>25617.54183606302</v>
      </c>
      <c r="F23" s="75">
        <v>0.6589551866463376</v>
      </c>
    </row>
    <row r="24" spans="1:6" ht="13.5">
      <c r="A24" s="71">
        <v>22</v>
      </c>
      <c r="B24" s="72">
        <v>417402</v>
      </c>
      <c r="C24" s="73" t="s">
        <v>108</v>
      </c>
      <c r="D24" s="73" t="s">
        <v>94</v>
      </c>
      <c r="E24" s="74">
        <v>25361.285093326518</v>
      </c>
      <c r="F24" s="75">
        <v>0.9276256435013357</v>
      </c>
    </row>
    <row r="25" spans="1:6" ht="13.5">
      <c r="A25" s="71">
        <v>23</v>
      </c>
      <c r="B25" s="72">
        <v>100902</v>
      </c>
      <c r="C25" s="73" t="s">
        <v>109</v>
      </c>
      <c r="D25" s="73" t="s">
        <v>89</v>
      </c>
      <c r="E25" s="74">
        <v>24693.73504273506</v>
      </c>
      <c r="F25" s="75">
        <v>0.4407234524850091</v>
      </c>
    </row>
    <row r="26" spans="1:6" ht="13.5">
      <c r="A26" s="71">
        <v>24</v>
      </c>
      <c r="B26" s="72">
        <v>443902</v>
      </c>
      <c r="C26" s="73" t="s">
        <v>110</v>
      </c>
      <c r="D26" s="73" t="s">
        <v>111</v>
      </c>
      <c r="E26" s="74">
        <v>24367.53658536585</v>
      </c>
      <c r="F26" s="75">
        <v>1.5106029747297658</v>
      </c>
    </row>
    <row r="27" spans="1:6" ht="13.5">
      <c r="A27" s="71">
        <v>25</v>
      </c>
      <c r="B27" s="72">
        <v>100102</v>
      </c>
      <c r="C27" s="73" t="s">
        <v>112</v>
      </c>
      <c r="D27" s="73" t="s">
        <v>89</v>
      </c>
      <c r="E27" s="74">
        <v>24341.523547610872</v>
      </c>
      <c r="F27" s="75">
        <v>0.7309547325188694</v>
      </c>
    </row>
    <row r="28" spans="1:6" ht="13.5">
      <c r="A28" s="71">
        <v>26</v>
      </c>
      <c r="B28" s="72">
        <v>1680102</v>
      </c>
      <c r="C28" s="73" t="s">
        <v>113</v>
      </c>
      <c r="D28" s="73" t="s">
        <v>111</v>
      </c>
      <c r="E28" s="74">
        <v>23732.28613690526</v>
      </c>
      <c r="F28" s="75">
        <v>1.0727426721920743</v>
      </c>
    </row>
    <row r="29" spans="1:6" ht="13.5">
      <c r="A29" s="71">
        <v>27</v>
      </c>
      <c r="B29" s="72">
        <v>894502</v>
      </c>
      <c r="C29" s="73" t="s">
        <v>114</v>
      </c>
      <c r="D29" s="73" t="s">
        <v>86</v>
      </c>
      <c r="E29" s="74">
        <v>22846.949903837347</v>
      </c>
      <c r="F29" s="75">
        <v>0.9475737175495561</v>
      </c>
    </row>
    <row r="30" spans="1:6" ht="13.5">
      <c r="A30" s="71">
        <v>28</v>
      </c>
      <c r="B30" s="72">
        <v>115502</v>
      </c>
      <c r="C30" s="73" t="s">
        <v>115</v>
      </c>
      <c r="D30" s="73" t="s">
        <v>89</v>
      </c>
      <c r="E30" s="74">
        <v>22055.01723468676</v>
      </c>
      <c r="F30" s="75">
        <v>0.7992106549748789</v>
      </c>
    </row>
    <row r="31" spans="1:6" ht="13.5">
      <c r="A31" s="71">
        <v>29</v>
      </c>
      <c r="B31" s="72">
        <v>894602</v>
      </c>
      <c r="C31" s="73" t="s">
        <v>116</v>
      </c>
      <c r="D31" s="73" t="s">
        <v>86</v>
      </c>
      <c r="E31" s="74">
        <v>21619.322393288458</v>
      </c>
      <c r="F31" s="75">
        <v>1.0667253364231735</v>
      </c>
    </row>
    <row r="32" spans="1:6" ht="13.5">
      <c r="A32" s="71">
        <v>30</v>
      </c>
      <c r="B32" s="72">
        <v>1671502</v>
      </c>
      <c r="C32" s="73" t="s">
        <v>117</v>
      </c>
      <c r="D32" s="73" t="s">
        <v>86</v>
      </c>
      <c r="E32" s="74">
        <v>21342.476962457346</v>
      </c>
      <c r="F32" s="75">
        <v>1.156899228233811</v>
      </c>
    </row>
    <row r="33" ht="13.5">
      <c r="A33" t="s">
        <v>118</v>
      </c>
    </row>
    <row r="34" ht="13.5">
      <c r="A34" t="s">
        <v>160</v>
      </c>
    </row>
    <row r="36" spans="1:6" ht="18.75">
      <c r="A36" s="82" t="s">
        <v>119</v>
      </c>
      <c r="B36" s="83"/>
      <c r="C36" s="83"/>
      <c r="D36" s="83"/>
      <c r="E36" s="83"/>
      <c r="F36" s="84"/>
    </row>
    <row r="37" spans="1:6" ht="13.5">
      <c r="A37" s="67" t="s">
        <v>78</v>
      </c>
      <c r="B37" s="68" t="s">
        <v>79</v>
      </c>
      <c r="C37" s="68" t="s">
        <v>80</v>
      </c>
      <c r="D37" s="67" t="s">
        <v>81</v>
      </c>
      <c r="E37" s="69" t="s">
        <v>82</v>
      </c>
      <c r="F37" s="70" t="s">
        <v>25</v>
      </c>
    </row>
    <row r="38" spans="1:6" ht="13.5">
      <c r="A38" s="71">
        <v>1</v>
      </c>
      <c r="B38" s="72">
        <v>2993401</v>
      </c>
      <c r="C38" s="73" t="s">
        <v>120</v>
      </c>
      <c r="D38" s="73" t="s">
        <v>121</v>
      </c>
      <c r="E38" s="74">
        <v>249084</v>
      </c>
      <c r="F38" s="76">
        <v>0.9111307013340454</v>
      </c>
    </row>
    <row r="39" spans="1:6" ht="13.5">
      <c r="A39" s="71">
        <v>2</v>
      </c>
      <c r="B39" s="72">
        <v>2064301</v>
      </c>
      <c r="C39" s="73" t="s">
        <v>122</v>
      </c>
      <c r="D39" s="73" t="s">
        <v>123</v>
      </c>
      <c r="E39" s="74">
        <v>64584</v>
      </c>
      <c r="F39" s="76">
        <v>0.9149948996939816</v>
      </c>
    </row>
    <row r="40" spans="1:6" ht="13.5">
      <c r="A40" s="71">
        <v>3</v>
      </c>
      <c r="B40" s="72">
        <v>2005301</v>
      </c>
      <c r="C40" s="73" t="s">
        <v>124</v>
      </c>
      <c r="D40" s="73" t="s">
        <v>123</v>
      </c>
      <c r="E40" s="74">
        <v>63948</v>
      </c>
      <c r="F40" s="76">
        <v>1.0443729483431594</v>
      </c>
    </row>
    <row r="41" spans="1:6" ht="13.5">
      <c r="A41" s="71">
        <v>4</v>
      </c>
      <c r="B41" s="72">
        <v>2610401</v>
      </c>
      <c r="C41" s="73" t="s">
        <v>125</v>
      </c>
      <c r="D41" s="73" t="s">
        <v>86</v>
      </c>
      <c r="E41" s="74">
        <v>53715</v>
      </c>
      <c r="F41" s="76">
        <v>1.108325595790777</v>
      </c>
    </row>
    <row r="42" spans="1:6" ht="13.5">
      <c r="A42" s="71">
        <v>5</v>
      </c>
      <c r="B42" s="72">
        <v>2747301</v>
      </c>
      <c r="C42" s="73" t="s">
        <v>126</v>
      </c>
      <c r="D42" s="73" t="s">
        <v>127</v>
      </c>
      <c r="E42" s="74">
        <v>48923</v>
      </c>
      <c r="F42" s="76">
        <v>0.9489845401819487</v>
      </c>
    </row>
    <row r="43" spans="1:6" ht="13.5">
      <c r="A43" s="71">
        <v>6</v>
      </c>
      <c r="B43" s="72">
        <v>2123301</v>
      </c>
      <c r="C43" s="73" t="s">
        <v>128</v>
      </c>
      <c r="D43" s="73" t="s">
        <v>84</v>
      </c>
      <c r="E43" s="74">
        <v>41377</v>
      </c>
      <c r="F43" s="76">
        <v>1.1428847641144624</v>
      </c>
    </row>
    <row r="44" spans="1:6" ht="13.5">
      <c r="A44" s="71">
        <v>7</v>
      </c>
      <c r="B44" s="72">
        <v>2817401</v>
      </c>
      <c r="C44" s="73" t="s">
        <v>129</v>
      </c>
      <c r="D44" s="73" t="s">
        <v>130</v>
      </c>
      <c r="E44" s="74">
        <v>36305</v>
      </c>
      <c r="F44" s="76">
        <v>1.1060841483106358</v>
      </c>
    </row>
    <row r="45" spans="1:6" ht="13.5">
      <c r="A45" s="71">
        <v>8</v>
      </c>
      <c r="B45" s="72">
        <v>2503102</v>
      </c>
      <c r="C45" s="73" t="s">
        <v>131</v>
      </c>
      <c r="D45" s="73" t="s">
        <v>84</v>
      </c>
      <c r="E45" s="74">
        <v>31870.804433265195</v>
      </c>
      <c r="F45" s="76">
        <v>0.9260461539186772</v>
      </c>
    </row>
    <row r="46" spans="1:6" ht="13.5">
      <c r="A46" s="71">
        <v>9</v>
      </c>
      <c r="B46" s="72">
        <v>2403401</v>
      </c>
      <c r="C46" s="73" t="s">
        <v>132</v>
      </c>
      <c r="D46" s="73" t="s">
        <v>133</v>
      </c>
      <c r="E46" s="74">
        <v>31019</v>
      </c>
      <c r="F46" s="76">
        <v>1.6173418843526775</v>
      </c>
    </row>
    <row r="47" spans="1:6" ht="13.5">
      <c r="A47" s="71">
        <v>10</v>
      </c>
      <c r="B47" s="72">
        <v>1710102</v>
      </c>
      <c r="C47" s="73" t="s">
        <v>134</v>
      </c>
      <c r="D47" s="73" t="s">
        <v>133</v>
      </c>
      <c r="E47" s="74">
        <v>30544.979326144065</v>
      </c>
      <c r="F47" s="76">
        <v>0.7766133412866203</v>
      </c>
    </row>
    <row r="48" spans="1:6" ht="13.5">
      <c r="A48" s="71">
        <v>11</v>
      </c>
      <c r="B48" s="72">
        <v>1880502</v>
      </c>
      <c r="C48" s="73" t="s">
        <v>135</v>
      </c>
      <c r="D48" s="73" t="s">
        <v>111</v>
      </c>
      <c r="E48" s="74">
        <v>26360.730508014138</v>
      </c>
      <c r="F48" s="76">
        <v>0.7907586545480603</v>
      </c>
    </row>
    <row r="49" spans="1:6" ht="13.5">
      <c r="A49" s="71">
        <v>12</v>
      </c>
      <c r="B49" s="72">
        <v>515102</v>
      </c>
      <c r="C49" s="73" t="s">
        <v>136</v>
      </c>
      <c r="D49" s="73" t="s">
        <v>127</v>
      </c>
      <c r="E49" s="74">
        <v>24338.23326959847</v>
      </c>
      <c r="F49" s="76">
        <v>0.7380813728460491</v>
      </c>
    </row>
    <row r="50" spans="1:6" ht="13.5">
      <c r="A50" s="71">
        <v>13</v>
      </c>
      <c r="B50" s="72">
        <v>2685301</v>
      </c>
      <c r="C50" s="73" t="s">
        <v>137</v>
      </c>
      <c r="D50" s="73" t="s">
        <v>138</v>
      </c>
      <c r="E50" s="74">
        <v>23369</v>
      </c>
      <c r="F50" s="76">
        <v>1.3686090775988287</v>
      </c>
    </row>
    <row r="51" spans="1:6" ht="13.5">
      <c r="A51" s="71">
        <v>14</v>
      </c>
      <c r="B51" s="72">
        <v>1409702</v>
      </c>
      <c r="C51" s="73" t="s">
        <v>139</v>
      </c>
      <c r="D51" s="73" t="s">
        <v>140</v>
      </c>
      <c r="E51" s="74">
        <v>21705.525079016068</v>
      </c>
      <c r="F51" s="76">
        <v>0.7347095785470693</v>
      </c>
    </row>
    <row r="52" spans="1:6" ht="13.5">
      <c r="A52" s="71">
        <v>15</v>
      </c>
      <c r="B52" s="72">
        <v>2067401</v>
      </c>
      <c r="C52" s="73" t="s">
        <v>141</v>
      </c>
      <c r="D52" s="73" t="s">
        <v>142</v>
      </c>
      <c r="E52" s="74">
        <v>18493</v>
      </c>
      <c r="F52" s="76">
        <v>0.9292964824120603</v>
      </c>
    </row>
    <row r="53" spans="1:6" ht="13.5">
      <c r="A53" s="71">
        <v>16</v>
      </c>
      <c r="B53" s="72">
        <v>718302</v>
      </c>
      <c r="C53" s="73" t="s">
        <v>143</v>
      </c>
      <c r="D53" s="73" t="s">
        <v>144</v>
      </c>
      <c r="E53" s="74">
        <v>18139.71283709311</v>
      </c>
      <c r="F53" s="76">
        <v>0.9470456738588864</v>
      </c>
    </row>
    <row r="54" spans="1:6" ht="13.5">
      <c r="A54" s="71">
        <v>17</v>
      </c>
      <c r="B54" s="72">
        <v>1874402</v>
      </c>
      <c r="C54" s="73" t="s">
        <v>145</v>
      </c>
      <c r="D54" s="73" t="s">
        <v>111</v>
      </c>
      <c r="E54" s="74">
        <v>17609.933966885474</v>
      </c>
      <c r="F54" s="77" t="s">
        <v>44</v>
      </c>
    </row>
    <row r="55" spans="1:6" ht="13.5">
      <c r="A55" s="71">
        <v>18</v>
      </c>
      <c r="B55" s="72">
        <v>2101301</v>
      </c>
      <c r="C55" s="73" t="s">
        <v>146</v>
      </c>
      <c r="D55" s="73" t="s">
        <v>130</v>
      </c>
      <c r="E55" s="74">
        <v>14785</v>
      </c>
      <c r="F55" s="76">
        <v>0.906054663561711</v>
      </c>
    </row>
    <row r="56" spans="1:6" ht="13.5">
      <c r="A56" s="71">
        <v>19</v>
      </c>
      <c r="B56" s="72">
        <v>2482101</v>
      </c>
      <c r="C56" s="73" t="s">
        <v>147</v>
      </c>
      <c r="D56" s="73" t="s">
        <v>144</v>
      </c>
      <c r="E56" s="74">
        <v>13825.318471337574</v>
      </c>
      <c r="F56" s="76">
        <v>0.9219337470883952</v>
      </c>
    </row>
    <row r="57" spans="1:6" ht="13.5">
      <c r="A57" s="71">
        <v>20</v>
      </c>
      <c r="B57" s="72">
        <v>2330201</v>
      </c>
      <c r="C57" s="73" t="s">
        <v>148</v>
      </c>
      <c r="D57" s="73" t="s">
        <v>142</v>
      </c>
      <c r="E57" s="74">
        <v>13269</v>
      </c>
      <c r="F57" s="76">
        <v>0.9337133206670889</v>
      </c>
    </row>
    <row r="58" spans="1:6" ht="13.5">
      <c r="A58" s="71">
        <v>21</v>
      </c>
      <c r="B58" s="72">
        <v>1213602</v>
      </c>
      <c r="C58" s="73" t="s">
        <v>149</v>
      </c>
      <c r="D58" s="73" t="s">
        <v>111</v>
      </c>
      <c r="E58" s="74">
        <v>12876.723424672135</v>
      </c>
      <c r="F58" s="76">
        <v>0.6857710723050612</v>
      </c>
    </row>
    <row r="59" spans="1:6" ht="13.5">
      <c r="A59" s="71">
        <v>22</v>
      </c>
      <c r="B59" s="72">
        <v>2042102</v>
      </c>
      <c r="C59" s="73" t="s">
        <v>150</v>
      </c>
      <c r="D59" s="73" t="s">
        <v>84</v>
      </c>
      <c r="E59" s="74">
        <v>12659.193494924391</v>
      </c>
      <c r="F59" s="76">
        <v>1.1428359208201129</v>
      </c>
    </row>
    <row r="60" spans="1:6" ht="13.5">
      <c r="A60" s="71">
        <v>23</v>
      </c>
      <c r="B60" s="72">
        <v>2989301</v>
      </c>
      <c r="C60" s="73" t="s">
        <v>151</v>
      </c>
      <c r="D60" s="73" t="s">
        <v>138</v>
      </c>
      <c r="E60" s="74">
        <v>12112</v>
      </c>
      <c r="F60" s="76">
        <v>1.0091651391434762</v>
      </c>
    </row>
    <row r="61" spans="1:6" ht="13.5">
      <c r="A61" s="71">
        <v>24</v>
      </c>
      <c r="B61" s="72">
        <v>1743702</v>
      </c>
      <c r="C61" s="73" t="s">
        <v>152</v>
      </c>
      <c r="D61" s="73" t="s">
        <v>84</v>
      </c>
      <c r="E61" s="74">
        <v>11090.586497890294</v>
      </c>
      <c r="F61" s="76">
        <v>0.9085431717776926</v>
      </c>
    </row>
    <row r="62" spans="1:6" ht="13.5">
      <c r="A62" s="71">
        <v>25</v>
      </c>
      <c r="B62" s="72">
        <v>1710202</v>
      </c>
      <c r="C62" s="73" t="s">
        <v>153</v>
      </c>
      <c r="D62" s="73" t="s">
        <v>133</v>
      </c>
      <c r="E62" s="74">
        <v>10949.271134472183</v>
      </c>
      <c r="F62" s="76">
        <v>0.5383916572981355</v>
      </c>
    </row>
    <row r="63" spans="1:6" ht="13.5">
      <c r="A63" s="71">
        <v>26</v>
      </c>
      <c r="B63" s="72">
        <v>2969301</v>
      </c>
      <c r="C63" s="73" t="s">
        <v>154</v>
      </c>
      <c r="D63" s="73" t="s">
        <v>130</v>
      </c>
      <c r="E63" s="74">
        <v>9860</v>
      </c>
      <c r="F63" s="76">
        <v>1.0751281212517718</v>
      </c>
    </row>
    <row r="64" spans="1:6" ht="13.5">
      <c r="A64" s="71">
        <v>27</v>
      </c>
      <c r="B64" s="72">
        <v>1844902</v>
      </c>
      <c r="C64" s="73" t="s">
        <v>155</v>
      </c>
      <c r="D64" s="73" t="s">
        <v>84</v>
      </c>
      <c r="E64" s="74">
        <v>8334.389273987592</v>
      </c>
      <c r="F64" s="76">
        <v>0.9637360400078159</v>
      </c>
    </row>
    <row r="65" spans="1:6" ht="13.5">
      <c r="A65" s="71">
        <v>28</v>
      </c>
      <c r="B65" s="72">
        <v>541101</v>
      </c>
      <c r="C65" s="73" t="s">
        <v>156</v>
      </c>
      <c r="D65" s="73" t="s">
        <v>138</v>
      </c>
      <c r="E65" s="74">
        <v>8106.305807872285</v>
      </c>
      <c r="F65" s="76">
        <v>0.9402976229987571</v>
      </c>
    </row>
    <row r="66" spans="1:6" ht="13.5">
      <c r="A66" s="71">
        <v>29</v>
      </c>
      <c r="B66" s="72">
        <v>1885102</v>
      </c>
      <c r="C66" s="73" t="s">
        <v>157</v>
      </c>
      <c r="D66" s="73" t="s">
        <v>127</v>
      </c>
      <c r="E66" s="74">
        <v>7456.592178770949</v>
      </c>
      <c r="F66" s="76">
        <v>1.2402847935414087</v>
      </c>
    </row>
    <row r="67" spans="1:6" ht="13.5">
      <c r="A67" s="71">
        <v>30</v>
      </c>
      <c r="B67" s="72">
        <v>2483101</v>
      </c>
      <c r="C67" s="73" t="s">
        <v>158</v>
      </c>
      <c r="D67" s="73" t="s">
        <v>144</v>
      </c>
      <c r="E67" s="74">
        <v>7103.326904217063</v>
      </c>
      <c r="F67" s="76">
        <v>0.9602983512528137</v>
      </c>
    </row>
    <row r="68" ht="13.5">
      <c r="A68" t="s">
        <v>159</v>
      </c>
    </row>
    <row r="69" spans="1:3" ht="13.5">
      <c r="A69" t="s">
        <v>161</v>
      </c>
      <c r="C69" s="78"/>
    </row>
    <row r="70" ht="13.5">
      <c r="C70" s="78"/>
    </row>
    <row r="71" ht="13.5">
      <c r="C71" s="78"/>
    </row>
    <row r="72" ht="13.5">
      <c r="C72" s="78"/>
    </row>
    <row r="73" ht="13.5">
      <c r="C73" s="78"/>
    </row>
    <row r="74" ht="13.5">
      <c r="C74" s="78"/>
    </row>
    <row r="75" ht="13.5">
      <c r="C75" s="78"/>
    </row>
    <row r="76" ht="13.5">
      <c r="C76" s="78"/>
    </row>
    <row r="77" ht="13.5">
      <c r="C77" s="78"/>
    </row>
    <row r="78" ht="13.5">
      <c r="C78" s="78"/>
    </row>
    <row r="79" ht="13.5">
      <c r="C79" s="78"/>
    </row>
    <row r="80" ht="13.5">
      <c r="C80" s="78"/>
    </row>
    <row r="81" ht="13.5">
      <c r="C81" s="78"/>
    </row>
    <row r="82" ht="13.5">
      <c r="C82" s="78"/>
    </row>
    <row r="83" ht="13.5">
      <c r="C83" s="78"/>
    </row>
    <row r="84" ht="13.5">
      <c r="C84" s="78"/>
    </row>
    <row r="85" ht="13.5">
      <c r="C85" s="78"/>
    </row>
    <row r="86" ht="13.5">
      <c r="C86" s="78"/>
    </row>
    <row r="87" ht="13.5">
      <c r="C87" s="78"/>
    </row>
    <row r="88" ht="13.5">
      <c r="C88" s="78"/>
    </row>
    <row r="89" ht="13.5">
      <c r="C89" s="78"/>
    </row>
    <row r="90" ht="13.5">
      <c r="C90" s="78"/>
    </row>
    <row r="91" ht="13.5">
      <c r="C91" s="78"/>
    </row>
    <row r="92" ht="13.5">
      <c r="C92" s="78"/>
    </row>
    <row r="93" ht="13.5">
      <c r="C93" s="78"/>
    </row>
    <row r="94" ht="13.5">
      <c r="C94" s="78"/>
    </row>
    <row r="95" ht="13.5">
      <c r="C95" s="78"/>
    </row>
    <row r="96" ht="13.5">
      <c r="C96" s="78"/>
    </row>
    <row r="97" ht="13.5">
      <c r="C97" s="78"/>
    </row>
    <row r="98" ht="13.5">
      <c r="C98" s="78"/>
    </row>
    <row r="99" ht="13.5">
      <c r="C99" s="78"/>
    </row>
    <row r="100" ht="13.5">
      <c r="C100" s="78"/>
    </row>
    <row r="101" ht="13.5">
      <c r="C101" s="78"/>
    </row>
    <row r="102" ht="13.5">
      <c r="C102" s="78"/>
    </row>
    <row r="103" ht="13.5">
      <c r="C103" s="78"/>
    </row>
    <row r="104" ht="13.5">
      <c r="C104" s="78"/>
    </row>
    <row r="105" ht="13.5">
      <c r="C105" s="78"/>
    </row>
    <row r="106" ht="13.5">
      <c r="C106" s="78"/>
    </row>
    <row r="107" ht="13.5">
      <c r="C107" s="78"/>
    </row>
    <row r="108" ht="13.5">
      <c r="C108" s="78"/>
    </row>
    <row r="109" ht="13.5">
      <c r="C109" s="78"/>
    </row>
    <row r="110" ht="13.5">
      <c r="C110" s="78"/>
    </row>
    <row r="111" ht="13.5">
      <c r="C111" s="78"/>
    </row>
    <row r="112" ht="13.5">
      <c r="C112" s="78"/>
    </row>
    <row r="113" ht="13.5">
      <c r="C113" s="78"/>
    </row>
    <row r="114" ht="13.5">
      <c r="C114" s="78"/>
    </row>
    <row r="115" ht="13.5">
      <c r="C115" s="78"/>
    </row>
    <row r="116" ht="13.5">
      <c r="C116" s="78"/>
    </row>
    <row r="117" ht="13.5">
      <c r="C117" s="78"/>
    </row>
    <row r="118" ht="13.5">
      <c r="C118" s="78"/>
    </row>
    <row r="119" ht="13.5">
      <c r="C119" s="78"/>
    </row>
    <row r="120" ht="13.5">
      <c r="C120" s="78"/>
    </row>
    <row r="121" ht="13.5">
      <c r="C121" s="78"/>
    </row>
    <row r="122" ht="13.5">
      <c r="C122" s="78"/>
    </row>
    <row r="123" ht="13.5">
      <c r="C123" s="78"/>
    </row>
    <row r="124" ht="13.5">
      <c r="C124" s="78"/>
    </row>
    <row r="125" ht="13.5">
      <c r="C125" s="78"/>
    </row>
    <row r="126" ht="13.5">
      <c r="C126" s="78"/>
    </row>
    <row r="127" ht="13.5">
      <c r="C127" s="78"/>
    </row>
    <row r="128" ht="13.5">
      <c r="C128" s="78"/>
    </row>
    <row r="129" ht="13.5">
      <c r="C129" s="78"/>
    </row>
    <row r="130" ht="13.5">
      <c r="C130" s="78"/>
    </row>
    <row r="131" ht="13.5">
      <c r="C131" s="78"/>
    </row>
    <row r="132" ht="13.5">
      <c r="C132" s="78"/>
    </row>
    <row r="133" ht="13.5">
      <c r="C133" s="78"/>
    </row>
    <row r="134" ht="13.5">
      <c r="C134" s="78"/>
    </row>
    <row r="135" ht="13.5">
      <c r="C135" s="78"/>
    </row>
    <row r="136" ht="13.5">
      <c r="C136" s="78"/>
    </row>
    <row r="137" ht="13.5">
      <c r="C137" s="78"/>
    </row>
    <row r="138" ht="13.5">
      <c r="C138" s="78"/>
    </row>
    <row r="139" ht="13.5">
      <c r="C139" s="78"/>
    </row>
    <row r="140" ht="13.5">
      <c r="C140" s="78"/>
    </row>
    <row r="141" ht="13.5">
      <c r="C141" s="78"/>
    </row>
    <row r="142" ht="13.5">
      <c r="C142" s="78"/>
    </row>
    <row r="143" ht="13.5">
      <c r="C143" s="78"/>
    </row>
    <row r="144" ht="13.5">
      <c r="C144" s="78"/>
    </row>
    <row r="145" ht="13.5">
      <c r="C145" s="78"/>
    </row>
    <row r="146" ht="13.5">
      <c r="C146" s="78"/>
    </row>
    <row r="147" ht="13.5">
      <c r="C147" s="78"/>
    </row>
    <row r="148" ht="13.5">
      <c r="C148" s="78"/>
    </row>
    <row r="149" ht="13.5">
      <c r="C149" s="78"/>
    </row>
    <row r="150" ht="13.5">
      <c r="C150" s="78"/>
    </row>
    <row r="151" ht="13.5">
      <c r="C151" s="78"/>
    </row>
    <row r="152" ht="13.5">
      <c r="C152" s="78"/>
    </row>
    <row r="153" ht="13.5">
      <c r="C153" s="78"/>
    </row>
    <row r="154" ht="13.5">
      <c r="C154" s="78"/>
    </row>
    <row r="155" ht="13.5">
      <c r="C155" s="78"/>
    </row>
    <row r="156" ht="13.5">
      <c r="C156" s="78"/>
    </row>
    <row r="157" ht="13.5">
      <c r="C157" s="78"/>
    </row>
    <row r="158" ht="13.5">
      <c r="C158" s="78"/>
    </row>
    <row r="159" ht="13.5">
      <c r="C159" s="78"/>
    </row>
    <row r="160" ht="13.5">
      <c r="C160" s="78"/>
    </row>
    <row r="161" ht="13.5">
      <c r="C161" s="78"/>
    </row>
    <row r="162" ht="13.5">
      <c r="C162" s="78"/>
    </row>
    <row r="163" ht="13.5">
      <c r="C163" s="78"/>
    </row>
    <row r="164" ht="13.5">
      <c r="C164" s="78"/>
    </row>
    <row r="165" ht="13.5">
      <c r="C165" s="78"/>
    </row>
    <row r="166" ht="13.5">
      <c r="C166" s="78"/>
    </row>
    <row r="167" ht="13.5">
      <c r="C167" s="78"/>
    </row>
    <row r="168" ht="13.5">
      <c r="C168" s="78"/>
    </row>
    <row r="169" ht="13.5">
      <c r="C169" s="78"/>
    </row>
    <row r="170" ht="13.5">
      <c r="C170" s="78"/>
    </row>
    <row r="171" ht="13.5">
      <c r="C171" s="78"/>
    </row>
    <row r="172" ht="13.5">
      <c r="C172" s="78"/>
    </row>
    <row r="173" ht="13.5">
      <c r="C173" s="78"/>
    </row>
    <row r="174" ht="13.5">
      <c r="C174" s="78"/>
    </row>
    <row r="175" ht="13.5">
      <c r="C175" s="78"/>
    </row>
    <row r="176" ht="13.5">
      <c r="C176" s="78"/>
    </row>
    <row r="177" ht="13.5">
      <c r="C177" s="78"/>
    </row>
    <row r="178" ht="13.5">
      <c r="C178" s="78"/>
    </row>
    <row r="179" ht="13.5">
      <c r="C179" s="78"/>
    </row>
    <row r="180" ht="13.5">
      <c r="C180" s="78"/>
    </row>
    <row r="181" ht="13.5">
      <c r="C181" s="78"/>
    </row>
    <row r="182" ht="13.5">
      <c r="C182" s="78"/>
    </row>
    <row r="183" ht="13.5">
      <c r="C183" s="78"/>
    </row>
    <row r="184" ht="13.5">
      <c r="C184" s="78"/>
    </row>
    <row r="185" ht="13.5">
      <c r="C185" s="78"/>
    </row>
    <row r="186" ht="13.5">
      <c r="C186" s="78"/>
    </row>
    <row r="187" ht="13.5">
      <c r="C187" s="78"/>
    </row>
    <row r="188" ht="13.5">
      <c r="C188" s="78"/>
    </row>
    <row r="189" ht="13.5">
      <c r="C189" s="78"/>
    </row>
    <row r="190" ht="13.5">
      <c r="C190" s="78"/>
    </row>
    <row r="191" ht="13.5">
      <c r="C191" s="78"/>
    </row>
    <row r="192" ht="13.5">
      <c r="C192" s="78"/>
    </row>
    <row r="193" ht="13.5">
      <c r="C193" s="78"/>
    </row>
    <row r="194" ht="13.5">
      <c r="C194" s="78"/>
    </row>
  </sheetData>
  <sheetProtection/>
  <mergeCells count="2">
    <mergeCell ref="A1:F1"/>
    <mergeCell ref="A36:F36"/>
  </mergeCells>
  <printOptions/>
  <pageMargins left="1.61" right="0.75" top="0.89" bottom="0.44" header="0.512" footer="0.51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9"/>
  <sheetViews>
    <sheetView zoomScale="75" zoomScaleNormal="75" zoomScalePageLayoutView="0" workbookViewId="0" topLeftCell="D1">
      <selection activeCell="AR38" sqref="AR38:AT38"/>
    </sheetView>
  </sheetViews>
  <sheetFormatPr defaultColWidth="9.00390625" defaultRowHeight="13.5" outlineLevelCol="1"/>
  <cols>
    <col min="1" max="1" width="19.125" style="0" bestFit="1" customWidth="1"/>
    <col min="2" max="3" width="17.375" style="0" hidden="1" customWidth="1" outlineLevel="1"/>
    <col min="4" max="4" width="12.875" style="0" customWidth="1" collapsed="1"/>
    <col min="5" max="6" width="12.875" style="0" hidden="1" customWidth="1" outlineLevel="1"/>
    <col min="7" max="7" width="12.875" style="0" customWidth="1" collapsed="1"/>
    <col min="8" max="9" width="12.875" style="0" hidden="1" customWidth="1" outlineLevel="1"/>
    <col min="10" max="10" width="12.875" style="0" customWidth="1" collapsed="1"/>
    <col min="11" max="12" width="12.875" style="0" hidden="1" customWidth="1" outlineLevel="1"/>
    <col min="13" max="13" width="12.875" style="0" customWidth="1" collapsed="1"/>
    <col min="14" max="15" width="12.875" style="0" hidden="1" customWidth="1" outlineLevel="1"/>
    <col min="16" max="16" width="12.875" style="0" customWidth="1" collapsed="1"/>
    <col min="17" max="18" width="12.875" style="0" hidden="1" customWidth="1" outlineLevel="1"/>
    <col min="19" max="19" width="12.875" style="0" customWidth="1" collapsed="1"/>
    <col min="20" max="21" width="12.875" style="0" hidden="1" customWidth="1" outlineLevel="1"/>
    <col min="22" max="22" width="12.875" style="0" customWidth="1" collapsed="1"/>
    <col min="23" max="24" width="12.875" style="0" hidden="1" customWidth="1" outlineLevel="1"/>
    <col min="25" max="25" width="12.875" style="0" customWidth="1" collapsed="1"/>
    <col min="26" max="27" width="12.875" style="0" hidden="1" customWidth="1" outlineLevel="1"/>
    <col min="28" max="28" width="12.875" style="0" customWidth="1" collapsed="1"/>
    <col min="29" max="30" width="12.875" style="0" hidden="1" customWidth="1" outlineLevel="1"/>
    <col min="31" max="31" width="12.875" style="0" customWidth="1" collapsed="1"/>
    <col min="32" max="33" width="12.875" style="0" hidden="1" customWidth="1" outlineLevel="1"/>
    <col min="34" max="34" width="12.875" style="0" customWidth="1" collapsed="1"/>
    <col min="35" max="36" width="12.875" style="0" hidden="1" customWidth="1" outlineLevel="1"/>
    <col min="37" max="37" width="12.875" style="0" customWidth="1" collapsed="1"/>
    <col min="38" max="39" width="12.875" style="0" hidden="1" customWidth="1" outlineLevel="1"/>
    <col min="40" max="40" width="12.875" style="0" customWidth="1" collapsed="1"/>
    <col min="41" max="42" width="12.875" style="0" hidden="1" customWidth="1" outlineLevel="1"/>
    <col min="43" max="43" width="12.875" style="0" customWidth="1" collapsed="1"/>
    <col min="44" max="45" width="12.875" style="0" hidden="1" customWidth="1" outlineLevel="1"/>
    <col min="46" max="46" width="12.875" style="0" customWidth="1" collapsed="1"/>
  </cols>
  <sheetData>
    <row r="1" spans="1:46" ht="25.5" customHeight="1">
      <c r="A1" s="1" t="s">
        <v>31</v>
      </c>
      <c r="B1" s="1"/>
      <c r="C1" s="1"/>
      <c r="D1" s="2" t="s">
        <v>32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20.25" customHeight="1">
      <c r="A2" s="5"/>
      <c r="B2" s="88" t="s">
        <v>2</v>
      </c>
      <c r="C2" s="89"/>
      <c r="D2" s="90"/>
      <c r="E2" s="88" t="s">
        <v>3</v>
      </c>
      <c r="F2" s="92"/>
      <c r="G2" s="90"/>
      <c r="H2" s="88" t="s">
        <v>4</v>
      </c>
      <c r="I2" s="92"/>
      <c r="J2" s="90"/>
      <c r="K2" s="88" t="s">
        <v>5</v>
      </c>
      <c r="L2" s="92"/>
      <c r="M2" s="90"/>
      <c r="N2" s="88" t="s">
        <v>6</v>
      </c>
      <c r="O2" s="92"/>
      <c r="P2" s="90"/>
      <c r="Q2" s="88" t="s">
        <v>7</v>
      </c>
      <c r="R2" s="92"/>
      <c r="S2" s="90"/>
      <c r="T2" s="88" t="s">
        <v>8</v>
      </c>
      <c r="U2" s="92"/>
      <c r="V2" s="90"/>
      <c r="W2" s="88" t="s">
        <v>9</v>
      </c>
      <c r="X2" s="89"/>
      <c r="Y2" s="90"/>
      <c r="Z2" s="88" t="s">
        <v>10</v>
      </c>
      <c r="AA2" s="92"/>
      <c r="AB2" s="90"/>
      <c r="AC2" s="88" t="s">
        <v>11</v>
      </c>
      <c r="AD2" s="92"/>
      <c r="AE2" s="90"/>
      <c r="AF2" s="88" t="s">
        <v>12</v>
      </c>
      <c r="AG2" s="92"/>
      <c r="AH2" s="90"/>
      <c r="AI2" s="91" t="s">
        <v>13</v>
      </c>
      <c r="AJ2" s="86"/>
      <c r="AK2" s="87"/>
      <c r="AL2" s="85" t="s">
        <v>47</v>
      </c>
      <c r="AM2" s="86"/>
      <c r="AN2" s="87"/>
      <c r="AO2" s="85" t="s">
        <v>46</v>
      </c>
      <c r="AP2" s="86"/>
      <c r="AQ2" s="87"/>
      <c r="AR2" s="85" t="s">
        <v>48</v>
      </c>
      <c r="AS2" s="86"/>
      <c r="AT2" s="87"/>
    </row>
    <row r="3" spans="1:46" ht="20.25" customHeight="1">
      <c r="A3" s="6" t="s">
        <v>14</v>
      </c>
      <c r="B3" s="6" t="s">
        <v>15</v>
      </c>
      <c r="C3" s="6" t="s">
        <v>16</v>
      </c>
      <c r="D3" s="7" t="s">
        <v>17</v>
      </c>
      <c r="E3" s="8" t="s">
        <v>15</v>
      </c>
      <c r="F3" s="8" t="s">
        <v>16</v>
      </c>
      <c r="G3" s="7" t="s">
        <v>18</v>
      </c>
      <c r="H3" s="8" t="s">
        <v>15</v>
      </c>
      <c r="I3" s="8" t="s">
        <v>16</v>
      </c>
      <c r="J3" s="7" t="s">
        <v>19</v>
      </c>
      <c r="K3" s="8" t="s">
        <v>15</v>
      </c>
      <c r="L3" s="8" t="s">
        <v>16</v>
      </c>
      <c r="M3" s="7" t="s">
        <v>20</v>
      </c>
      <c r="N3" s="8" t="s">
        <v>15</v>
      </c>
      <c r="O3" s="8" t="s">
        <v>16</v>
      </c>
      <c r="P3" s="7" t="s">
        <v>21</v>
      </c>
      <c r="Q3" s="8" t="s">
        <v>15</v>
      </c>
      <c r="R3" s="8" t="s">
        <v>16</v>
      </c>
      <c r="S3" s="7" t="s">
        <v>22</v>
      </c>
      <c r="T3" s="8" t="s">
        <v>15</v>
      </c>
      <c r="U3" s="8" t="s">
        <v>16</v>
      </c>
      <c r="V3" s="9" t="s">
        <v>23</v>
      </c>
      <c r="W3" s="8" t="s">
        <v>15</v>
      </c>
      <c r="X3" s="8" t="s">
        <v>16</v>
      </c>
      <c r="Y3" s="9" t="s">
        <v>24</v>
      </c>
      <c r="Z3" s="8" t="s">
        <v>15</v>
      </c>
      <c r="AA3" s="8" t="s">
        <v>16</v>
      </c>
      <c r="AB3" s="9" t="s">
        <v>18</v>
      </c>
      <c r="AC3" s="8" t="s">
        <v>15</v>
      </c>
      <c r="AD3" s="8" t="s">
        <v>16</v>
      </c>
      <c r="AE3" s="9" t="s">
        <v>19</v>
      </c>
      <c r="AF3" s="8" t="s">
        <v>15</v>
      </c>
      <c r="AG3" s="8" t="s">
        <v>16</v>
      </c>
      <c r="AH3" s="9" t="s">
        <v>20</v>
      </c>
      <c r="AI3" s="8" t="s">
        <v>15</v>
      </c>
      <c r="AJ3" s="8" t="s">
        <v>16</v>
      </c>
      <c r="AK3" s="6" t="s">
        <v>25</v>
      </c>
      <c r="AL3" s="8" t="s">
        <v>15</v>
      </c>
      <c r="AM3" s="8" t="s">
        <v>16</v>
      </c>
      <c r="AN3" s="6" t="s">
        <v>25</v>
      </c>
      <c r="AO3" s="8" t="s">
        <v>15</v>
      </c>
      <c r="AP3" s="8" t="s">
        <v>16</v>
      </c>
      <c r="AQ3" s="6" t="s">
        <v>25</v>
      </c>
      <c r="AR3" s="8" t="s">
        <v>15</v>
      </c>
      <c r="AS3" s="8" t="s">
        <v>16</v>
      </c>
      <c r="AT3" s="6" t="s">
        <v>25</v>
      </c>
    </row>
    <row r="4" spans="1:46" ht="20.25" customHeight="1">
      <c r="A4" s="10" t="s">
        <v>26</v>
      </c>
      <c r="B4" s="11">
        <v>426448</v>
      </c>
      <c r="C4" s="11">
        <v>407350</v>
      </c>
      <c r="D4" s="12">
        <f aca="true" t="shared" si="0" ref="D4:D11">B4/C4</f>
        <v>1.0468835154044434</v>
      </c>
      <c r="E4" s="11">
        <v>425803</v>
      </c>
      <c r="F4" s="11">
        <v>416222</v>
      </c>
      <c r="G4" s="12">
        <f aca="true" t="shared" si="1" ref="G4:G11">E4/F4</f>
        <v>1.0230189658403448</v>
      </c>
      <c r="H4" s="11">
        <v>359514</v>
      </c>
      <c r="I4" s="11">
        <v>377520</v>
      </c>
      <c r="J4" s="12">
        <f aca="true" t="shared" si="2" ref="J4:J11">H4/I4</f>
        <v>0.95230451366815</v>
      </c>
      <c r="K4" s="11">
        <v>221980</v>
      </c>
      <c r="L4" s="11">
        <v>234513</v>
      </c>
      <c r="M4" s="12">
        <f aca="true" t="shared" si="3" ref="M4:M11">K4/L4</f>
        <v>0.9465573337085791</v>
      </c>
      <c r="N4" s="11">
        <v>360925</v>
      </c>
      <c r="O4" s="11">
        <v>377525</v>
      </c>
      <c r="P4" s="12">
        <f aca="true" t="shared" si="4" ref="P4:P11">N4/O4</f>
        <v>0.9560294020263559</v>
      </c>
      <c r="Q4" s="11">
        <v>372948</v>
      </c>
      <c r="R4" s="11">
        <v>402493</v>
      </c>
      <c r="S4" s="12">
        <f aca="true" t="shared" si="5" ref="S4:S11">Q4/R4</f>
        <v>0.9265949966831721</v>
      </c>
      <c r="T4" s="11">
        <v>382358</v>
      </c>
      <c r="U4" s="11">
        <v>393028</v>
      </c>
      <c r="V4" s="12">
        <f aca="true" t="shared" si="6" ref="V4:V11">T4/U4</f>
        <v>0.9728518069959392</v>
      </c>
      <c r="W4" s="11">
        <v>320138</v>
      </c>
      <c r="X4" s="11">
        <v>324675</v>
      </c>
      <c r="Y4" s="12">
        <f aca="true" t="shared" si="7" ref="Y4:Y11">W4/X4</f>
        <v>0.9860260260260261</v>
      </c>
      <c r="Z4" s="11">
        <v>355005</v>
      </c>
      <c r="AA4" s="11">
        <v>319197</v>
      </c>
      <c r="AB4" s="12">
        <f aca="true" t="shared" si="8" ref="AB4:AB11">Z4/AA4</f>
        <v>1.1121815054652768</v>
      </c>
      <c r="AC4" s="11">
        <v>355775</v>
      </c>
      <c r="AD4" s="11">
        <v>368044</v>
      </c>
      <c r="AE4" s="12">
        <f aca="true" t="shared" si="9" ref="AE4:AE11">AC4/AD4</f>
        <v>0.966664311875754</v>
      </c>
      <c r="AF4" s="11">
        <v>311532</v>
      </c>
      <c r="AG4" s="11">
        <v>338077</v>
      </c>
      <c r="AH4" s="12">
        <f aca="true" t="shared" si="10" ref="AH4:AH11">AF4/AG4</f>
        <v>0.9214823841905838</v>
      </c>
      <c r="AI4" s="11">
        <f>B4+E4+H4+K4+N4+Q4+T4+W4+Z4+AC4+AF4</f>
        <v>3892426</v>
      </c>
      <c r="AJ4" s="11">
        <f>C4+F4+I4+L4+O4+R4+U4+X4+AA4+AD4+AG4</f>
        <v>3958644</v>
      </c>
      <c r="AK4" s="12">
        <f aca="true" t="shared" si="11" ref="AK4:AK11">AI4/AJ4</f>
        <v>0.9832725549455824</v>
      </c>
      <c r="AL4" s="11">
        <f aca="true" t="shared" si="12" ref="AL4:AM9">SUM(B4,E4,H4)</f>
        <v>1211765</v>
      </c>
      <c r="AM4" s="11">
        <f t="shared" si="12"/>
        <v>1201092</v>
      </c>
      <c r="AN4" s="12">
        <f aca="true" t="shared" si="13" ref="AN4:AN11">AL4/AM4</f>
        <v>1.008886080333563</v>
      </c>
      <c r="AO4" s="11">
        <f aca="true" t="shared" si="14" ref="AO4:AP9">SUM(K4,N4,Q4,T4)</f>
        <v>1338211</v>
      </c>
      <c r="AP4" s="11">
        <f t="shared" si="14"/>
        <v>1407559</v>
      </c>
      <c r="AQ4" s="12">
        <f aca="true" t="shared" si="15" ref="AQ4:AQ11">AO4/AP4</f>
        <v>0.9507317277641648</v>
      </c>
      <c r="AR4" s="11">
        <f aca="true" t="shared" si="16" ref="AR4:AS9">SUM(K4,N4,Q4,T4,W4,Z4,AC4,AF4)</f>
        <v>2680661</v>
      </c>
      <c r="AS4" s="11">
        <f t="shared" si="16"/>
        <v>2757552</v>
      </c>
      <c r="AT4" s="12">
        <f aca="true" t="shared" si="17" ref="AT4:AT11">AR4/AS4</f>
        <v>0.9721162103198779</v>
      </c>
    </row>
    <row r="5" spans="1:46" ht="20.25" customHeight="1">
      <c r="A5" s="13" t="s">
        <v>27</v>
      </c>
      <c r="B5" s="14">
        <v>253011</v>
      </c>
      <c r="C5" s="14">
        <v>243558</v>
      </c>
      <c r="D5" s="12">
        <f t="shared" si="0"/>
        <v>1.038812110462395</v>
      </c>
      <c r="E5" s="14">
        <v>221991</v>
      </c>
      <c r="F5" s="14">
        <v>223310</v>
      </c>
      <c r="G5" s="12">
        <f t="shared" si="1"/>
        <v>0.9940934127446152</v>
      </c>
      <c r="H5" s="14">
        <v>169069</v>
      </c>
      <c r="I5" s="14">
        <v>200149</v>
      </c>
      <c r="J5" s="12">
        <f t="shared" si="2"/>
        <v>0.8447156868133241</v>
      </c>
      <c r="K5" s="14">
        <v>87242</v>
      </c>
      <c r="L5" s="14">
        <v>99096</v>
      </c>
      <c r="M5" s="12">
        <f t="shared" si="3"/>
        <v>0.880378622749657</v>
      </c>
      <c r="N5" s="14">
        <v>127611</v>
      </c>
      <c r="O5" s="14">
        <v>143611</v>
      </c>
      <c r="P5" s="12">
        <f t="shared" si="4"/>
        <v>0.8885879215380438</v>
      </c>
      <c r="Q5" s="14">
        <v>127134</v>
      </c>
      <c r="R5" s="14">
        <v>146247</v>
      </c>
      <c r="S5" s="12">
        <f t="shared" si="5"/>
        <v>0.8693101396951732</v>
      </c>
      <c r="T5" s="14">
        <v>178829</v>
      </c>
      <c r="U5" s="14">
        <v>147777</v>
      </c>
      <c r="V5" s="12">
        <f t="shared" si="6"/>
        <v>1.2101274217232723</v>
      </c>
      <c r="W5" s="14">
        <v>158725</v>
      </c>
      <c r="X5" s="14">
        <v>174189</v>
      </c>
      <c r="Y5" s="12">
        <f t="shared" si="7"/>
        <v>0.9112228671156043</v>
      </c>
      <c r="Z5" s="14">
        <v>170314</v>
      </c>
      <c r="AA5" s="14">
        <v>169150</v>
      </c>
      <c r="AB5" s="12">
        <f t="shared" si="8"/>
        <v>1.0068814661543009</v>
      </c>
      <c r="AC5" s="14">
        <v>145665</v>
      </c>
      <c r="AD5" s="14">
        <v>196166</v>
      </c>
      <c r="AE5" s="12">
        <f t="shared" si="9"/>
        <v>0.742559872760825</v>
      </c>
      <c r="AF5" s="14">
        <v>126520</v>
      </c>
      <c r="AG5" s="14">
        <v>147086</v>
      </c>
      <c r="AH5" s="12">
        <f t="shared" si="10"/>
        <v>0.8601770392831405</v>
      </c>
      <c r="AI5" s="14">
        <f>AI6+AI7</f>
        <v>1766111</v>
      </c>
      <c r="AJ5" s="14">
        <f>AJ6+AJ7</f>
        <v>1890339</v>
      </c>
      <c r="AK5" s="12">
        <f t="shared" si="11"/>
        <v>0.9342826868619861</v>
      </c>
      <c r="AL5" s="43">
        <f t="shared" si="12"/>
        <v>644071</v>
      </c>
      <c r="AM5" s="43">
        <f t="shared" si="12"/>
        <v>667017</v>
      </c>
      <c r="AN5" s="12">
        <f t="shared" si="13"/>
        <v>0.9655990776846767</v>
      </c>
      <c r="AO5" s="43">
        <f t="shared" si="14"/>
        <v>520816</v>
      </c>
      <c r="AP5" s="43">
        <f t="shared" si="14"/>
        <v>536731</v>
      </c>
      <c r="AQ5" s="12">
        <f t="shared" si="15"/>
        <v>0.9703482750204478</v>
      </c>
      <c r="AR5" s="43">
        <f t="shared" si="16"/>
        <v>1122040</v>
      </c>
      <c r="AS5" s="43">
        <f t="shared" si="16"/>
        <v>1223322</v>
      </c>
      <c r="AT5" s="12">
        <f t="shared" si="17"/>
        <v>0.9172074073710764</v>
      </c>
    </row>
    <row r="6" spans="1:46" ht="20.25" customHeight="1">
      <c r="A6" s="10" t="s">
        <v>28</v>
      </c>
      <c r="B6" s="11">
        <v>189258</v>
      </c>
      <c r="C6" s="11">
        <v>179851</v>
      </c>
      <c r="D6" s="12">
        <f t="shared" si="0"/>
        <v>1.0523044075373504</v>
      </c>
      <c r="E6" s="11">
        <v>159907</v>
      </c>
      <c r="F6" s="11">
        <v>161500</v>
      </c>
      <c r="G6" s="12">
        <f t="shared" si="1"/>
        <v>0.9901362229102167</v>
      </c>
      <c r="H6" s="11">
        <v>117930</v>
      </c>
      <c r="I6" s="11">
        <v>141726</v>
      </c>
      <c r="J6" s="12">
        <f t="shared" si="2"/>
        <v>0.8320985563693324</v>
      </c>
      <c r="K6" s="11">
        <v>56723</v>
      </c>
      <c r="L6" s="11">
        <v>64297</v>
      </c>
      <c r="M6" s="12">
        <f t="shared" si="3"/>
        <v>0.8822029021571769</v>
      </c>
      <c r="N6" s="11">
        <v>80655</v>
      </c>
      <c r="O6" s="11">
        <v>90482</v>
      </c>
      <c r="P6" s="12">
        <f t="shared" si="4"/>
        <v>0.8913927632015207</v>
      </c>
      <c r="Q6" s="11">
        <v>78163</v>
      </c>
      <c r="R6" s="11">
        <v>89327</v>
      </c>
      <c r="S6" s="12">
        <f t="shared" si="5"/>
        <v>0.875020990294088</v>
      </c>
      <c r="T6" s="11">
        <v>125965</v>
      </c>
      <c r="U6" s="11">
        <v>91219</v>
      </c>
      <c r="V6" s="12">
        <f t="shared" si="6"/>
        <v>1.3809074863789341</v>
      </c>
      <c r="W6" s="11">
        <v>112941</v>
      </c>
      <c r="X6" s="11">
        <v>125096</v>
      </c>
      <c r="Y6" s="12">
        <f t="shared" si="7"/>
        <v>0.9028346230095287</v>
      </c>
      <c r="Z6" s="11">
        <v>120602</v>
      </c>
      <c r="AA6" s="11">
        <v>123457</v>
      </c>
      <c r="AB6" s="12">
        <f t="shared" si="8"/>
        <v>0.9768745393132832</v>
      </c>
      <c r="AC6" s="11">
        <v>95707</v>
      </c>
      <c r="AD6" s="11">
        <v>143709</v>
      </c>
      <c r="AE6" s="12">
        <f t="shared" si="9"/>
        <v>0.6659777745304748</v>
      </c>
      <c r="AF6" s="11">
        <v>82572</v>
      </c>
      <c r="AG6" s="11">
        <v>97284</v>
      </c>
      <c r="AH6" s="12">
        <f t="shared" si="10"/>
        <v>0.8487726655976316</v>
      </c>
      <c r="AI6" s="11">
        <f aca="true" t="shared" si="18" ref="AI6:AJ9">B6+E6+H6+K6+N6+Q6+T6+W6+Z6+AC6+AF6</f>
        <v>1220423</v>
      </c>
      <c r="AJ6" s="11">
        <f t="shared" si="18"/>
        <v>1307948</v>
      </c>
      <c r="AK6" s="12">
        <f t="shared" si="11"/>
        <v>0.9330822020447296</v>
      </c>
      <c r="AL6" s="11">
        <f t="shared" si="12"/>
        <v>467095</v>
      </c>
      <c r="AM6" s="11">
        <f t="shared" si="12"/>
        <v>483077</v>
      </c>
      <c r="AN6" s="12">
        <f t="shared" si="13"/>
        <v>0.9669162473063301</v>
      </c>
      <c r="AO6" s="11">
        <f t="shared" si="14"/>
        <v>341506</v>
      </c>
      <c r="AP6" s="11">
        <f t="shared" si="14"/>
        <v>335325</v>
      </c>
      <c r="AQ6" s="12">
        <f t="shared" si="15"/>
        <v>1.0184328636397524</v>
      </c>
      <c r="AR6" s="11">
        <f t="shared" si="16"/>
        <v>753328</v>
      </c>
      <c r="AS6" s="11">
        <f t="shared" si="16"/>
        <v>824871</v>
      </c>
      <c r="AT6" s="12">
        <f t="shared" si="17"/>
        <v>0.9132676503356283</v>
      </c>
    </row>
    <row r="7" spans="1:46" ht="20.25" customHeight="1">
      <c r="A7" s="10" t="s">
        <v>33</v>
      </c>
      <c r="B7" s="11">
        <v>63753</v>
      </c>
      <c r="C7" s="11">
        <v>63707</v>
      </c>
      <c r="D7" s="12">
        <f t="shared" si="0"/>
        <v>1.0007220556610734</v>
      </c>
      <c r="E7" s="11">
        <v>62084</v>
      </c>
      <c r="F7" s="11">
        <v>61810</v>
      </c>
      <c r="G7" s="12">
        <f t="shared" si="1"/>
        <v>1.0044329396537777</v>
      </c>
      <c r="H7" s="11">
        <v>51139</v>
      </c>
      <c r="I7" s="11">
        <v>58423</v>
      </c>
      <c r="J7" s="12">
        <f t="shared" si="2"/>
        <v>0.875323074816425</v>
      </c>
      <c r="K7" s="11">
        <v>30519</v>
      </c>
      <c r="L7" s="11">
        <v>34799</v>
      </c>
      <c r="M7" s="12">
        <f t="shared" si="3"/>
        <v>0.8770079599988505</v>
      </c>
      <c r="N7" s="11">
        <v>46956</v>
      </c>
      <c r="O7" s="11">
        <v>53129</v>
      </c>
      <c r="P7" s="12">
        <f t="shared" si="4"/>
        <v>0.8838111012817859</v>
      </c>
      <c r="Q7" s="11">
        <v>48971</v>
      </c>
      <c r="R7" s="11">
        <v>56920</v>
      </c>
      <c r="S7" s="12">
        <f t="shared" si="5"/>
        <v>0.8603478566408995</v>
      </c>
      <c r="T7" s="11">
        <v>52864</v>
      </c>
      <c r="U7" s="11">
        <v>56558</v>
      </c>
      <c r="V7" s="12">
        <f t="shared" si="6"/>
        <v>0.93468651649634</v>
      </c>
      <c r="W7" s="11">
        <v>45784</v>
      </c>
      <c r="X7" s="11">
        <v>49093</v>
      </c>
      <c r="Y7" s="12">
        <f t="shared" si="7"/>
        <v>0.9325973152995335</v>
      </c>
      <c r="Z7" s="11">
        <v>49712</v>
      </c>
      <c r="AA7" s="11">
        <v>45693</v>
      </c>
      <c r="AB7" s="12">
        <f t="shared" si="8"/>
        <v>1.0879565797824613</v>
      </c>
      <c r="AC7" s="11">
        <v>49958</v>
      </c>
      <c r="AD7" s="11">
        <v>52457</v>
      </c>
      <c r="AE7" s="12">
        <f t="shared" si="9"/>
        <v>0.9523609813752216</v>
      </c>
      <c r="AF7" s="11">
        <v>43948</v>
      </c>
      <c r="AG7" s="11">
        <v>49802</v>
      </c>
      <c r="AH7" s="12">
        <f t="shared" si="10"/>
        <v>0.8824545198987992</v>
      </c>
      <c r="AI7" s="11">
        <f t="shared" si="18"/>
        <v>545688</v>
      </c>
      <c r="AJ7" s="11">
        <f t="shared" si="18"/>
        <v>582391</v>
      </c>
      <c r="AK7" s="12">
        <f t="shared" si="11"/>
        <v>0.9369787651251479</v>
      </c>
      <c r="AL7" s="11">
        <f t="shared" si="12"/>
        <v>176976</v>
      </c>
      <c r="AM7" s="11">
        <f t="shared" si="12"/>
        <v>183940</v>
      </c>
      <c r="AN7" s="12">
        <f t="shared" si="13"/>
        <v>0.9621398282048494</v>
      </c>
      <c r="AO7" s="11">
        <f t="shared" si="14"/>
        <v>179310</v>
      </c>
      <c r="AP7" s="11">
        <f t="shared" si="14"/>
        <v>201406</v>
      </c>
      <c r="AQ7" s="12">
        <f t="shared" si="15"/>
        <v>0.8902912524949604</v>
      </c>
      <c r="AR7" s="11">
        <f t="shared" si="16"/>
        <v>368712</v>
      </c>
      <c r="AS7" s="11">
        <f t="shared" si="16"/>
        <v>398451</v>
      </c>
      <c r="AT7" s="12">
        <f t="shared" si="17"/>
        <v>0.9253634700377211</v>
      </c>
    </row>
    <row r="8" spans="1:46" ht="20.25" customHeight="1">
      <c r="A8" s="10" t="s">
        <v>34</v>
      </c>
      <c r="B8" s="11">
        <v>104291</v>
      </c>
      <c r="C8" s="11">
        <v>111429</v>
      </c>
      <c r="D8" s="12">
        <f t="shared" si="0"/>
        <v>0.9359412720207486</v>
      </c>
      <c r="E8" s="11">
        <v>101391</v>
      </c>
      <c r="F8" s="11">
        <v>110444</v>
      </c>
      <c r="G8" s="12">
        <f t="shared" si="1"/>
        <v>0.9180308572670313</v>
      </c>
      <c r="H8" s="11">
        <v>75399</v>
      </c>
      <c r="I8" s="11">
        <v>119860</v>
      </c>
      <c r="J8" s="12">
        <f t="shared" si="2"/>
        <v>0.6290589020523945</v>
      </c>
      <c r="K8" s="11">
        <v>60924</v>
      </c>
      <c r="L8" s="11">
        <v>83842</v>
      </c>
      <c r="M8" s="12">
        <f t="shared" si="3"/>
        <v>0.72665251306028</v>
      </c>
      <c r="N8" s="11">
        <v>87948</v>
      </c>
      <c r="O8" s="11">
        <v>116210</v>
      </c>
      <c r="P8" s="12">
        <f t="shared" si="4"/>
        <v>0.7568023405903106</v>
      </c>
      <c r="Q8" s="11">
        <v>88591</v>
      </c>
      <c r="R8" s="11">
        <v>119854</v>
      </c>
      <c r="S8" s="12">
        <f t="shared" si="5"/>
        <v>0.7391576417975203</v>
      </c>
      <c r="T8" s="11">
        <v>101713</v>
      </c>
      <c r="U8" s="11">
        <v>111284</v>
      </c>
      <c r="V8" s="12">
        <f t="shared" si="6"/>
        <v>0.9139948240537723</v>
      </c>
      <c r="W8" s="11">
        <v>93639</v>
      </c>
      <c r="X8" s="11">
        <v>93549</v>
      </c>
      <c r="Y8" s="12">
        <f t="shared" si="7"/>
        <v>1.000962062662348</v>
      </c>
      <c r="Z8" s="11">
        <v>92159</v>
      </c>
      <c r="AA8" s="11">
        <v>90723</v>
      </c>
      <c r="AB8" s="12">
        <f t="shared" si="8"/>
        <v>1.0158284007363072</v>
      </c>
      <c r="AC8" s="11">
        <v>87382</v>
      </c>
      <c r="AD8" s="11">
        <v>102224</v>
      </c>
      <c r="AE8" s="12">
        <f t="shared" si="9"/>
        <v>0.8548090467991861</v>
      </c>
      <c r="AF8" s="11">
        <v>73704</v>
      </c>
      <c r="AG8" s="11">
        <v>91622</v>
      </c>
      <c r="AH8" s="12">
        <f t="shared" si="10"/>
        <v>0.8044356159001114</v>
      </c>
      <c r="AI8" s="11">
        <f t="shared" si="18"/>
        <v>967141</v>
      </c>
      <c r="AJ8" s="11">
        <f t="shared" si="18"/>
        <v>1151041</v>
      </c>
      <c r="AK8" s="12">
        <f t="shared" si="11"/>
        <v>0.8402315816725903</v>
      </c>
      <c r="AL8" s="11">
        <f t="shared" si="12"/>
        <v>281081</v>
      </c>
      <c r="AM8" s="11">
        <f t="shared" si="12"/>
        <v>341733</v>
      </c>
      <c r="AN8" s="12">
        <f t="shared" si="13"/>
        <v>0.8225164090093728</v>
      </c>
      <c r="AO8" s="11">
        <f t="shared" si="14"/>
        <v>339176</v>
      </c>
      <c r="AP8" s="11">
        <f t="shared" si="14"/>
        <v>431190</v>
      </c>
      <c r="AQ8" s="12">
        <f t="shared" si="15"/>
        <v>0.7866045130916766</v>
      </c>
      <c r="AR8" s="11">
        <f t="shared" si="16"/>
        <v>686060</v>
      </c>
      <c r="AS8" s="11">
        <f t="shared" si="16"/>
        <v>809308</v>
      </c>
      <c r="AT8" s="12">
        <f t="shared" si="17"/>
        <v>0.8477118723650329</v>
      </c>
    </row>
    <row r="9" spans="1:46" ht="20.25" customHeight="1" thickBot="1">
      <c r="A9" s="22" t="s">
        <v>35</v>
      </c>
      <c r="B9" s="16">
        <v>46768</v>
      </c>
      <c r="C9" s="16">
        <v>40288</v>
      </c>
      <c r="D9" s="15">
        <f t="shared" si="0"/>
        <v>1.1608419380460684</v>
      </c>
      <c r="E9" s="16">
        <v>51737</v>
      </c>
      <c r="F9" s="16">
        <v>46042</v>
      </c>
      <c r="G9" s="15">
        <f t="shared" si="1"/>
        <v>1.123691412188871</v>
      </c>
      <c r="H9" s="16">
        <v>47814</v>
      </c>
      <c r="I9" s="16">
        <v>47360</v>
      </c>
      <c r="J9" s="15">
        <f t="shared" si="2"/>
        <v>1.0095861486486486</v>
      </c>
      <c r="K9" s="16">
        <v>26898</v>
      </c>
      <c r="L9" s="16">
        <v>25267</v>
      </c>
      <c r="M9" s="15">
        <f t="shared" si="3"/>
        <v>1.0645505995963114</v>
      </c>
      <c r="N9" s="16">
        <v>38715</v>
      </c>
      <c r="O9" s="16">
        <v>37189</v>
      </c>
      <c r="P9" s="15">
        <f t="shared" si="4"/>
        <v>1.041033638979268</v>
      </c>
      <c r="Q9" s="16">
        <v>37226</v>
      </c>
      <c r="R9" s="16">
        <v>37066</v>
      </c>
      <c r="S9" s="15">
        <f t="shared" si="5"/>
        <v>1.0043166243997195</v>
      </c>
      <c r="T9" s="16">
        <v>36080</v>
      </c>
      <c r="U9" s="16">
        <v>33723</v>
      </c>
      <c r="V9" s="15">
        <f t="shared" si="6"/>
        <v>1.0698929513981557</v>
      </c>
      <c r="W9" s="16">
        <v>28022</v>
      </c>
      <c r="X9" s="16">
        <v>25950</v>
      </c>
      <c r="Y9" s="15">
        <f t="shared" si="7"/>
        <v>1.0798458574181118</v>
      </c>
      <c r="Z9" s="16">
        <v>29238</v>
      </c>
      <c r="AA9" s="16">
        <v>22303</v>
      </c>
      <c r="AB9" s="15">
        <f t="shared" si="8"/>
        <v>1.3109447159574945</v>
      </c>
      <c r="AC9" s="16">
        <v>28864</v>
      </c>
      <c r="AD9" s="16">
        <v>25867</v>
      </c>
      <c r="AE9" s="15">
        <f t="shared" si="9"/>
        <v>1.115861908996018</v>
      </c>
      <c r="AF9" s="16">
        <v>24426</v>
      </c>
      <c r="AG9" s="16">
        <v>23926</v>
      </c>
      <c r="AH9" s="15">
        <f t="shared" si="10"/>
        <v>1.0208977681183649</v>
      </c>
      <c r="AI9" s="16">
        <f t="shared" si="18"/>
        <v>395788</v>
      </c>
      <c r="AJ9" s="16">
        <f t="shared" si="18"/>
        <v>364981</v>
      </c>
      <c r="AK9" s="15">
        <f t="shared" si="11"/>
        <v>1.084407133522019</v>
      </c>
      <c r="AL9" s="11">
        <f t="shared" si="12"/>
        <v>146319</v>
      </c>
      <c r="AM9" s="11">
        <f t="shared" si="12"/>
        <v>133690</v>
      </c>
      <c r="AN9" s="15">
        <f t="shared" si="13"/>
        <v>1.094464806642232</v>
      </c>
      <c r="AO9" s="11">
        <f t="shared" si="14"/>
        <v>138919</v>
      </c>
      <c r="AP9" s="11">
        <f t="shared" si="14"/>
        <v>133245</v>
      </c>
      <c r="AQ9" s="15">
        <f t="shared" si="15"/>
        <v>1.0425832113775375</v>
      </c>
      <c r="AR9" s="11">
        <f t="shared" si="16"/>
        <v>249469</v>
      </c>
      <c r="AS9" s="11">
        <f t="shared" si="16"/>
        <v>231291</v>
      </c>
      <c r="AT9" s="15">
        <f t="shared" si="17"/>
        <v>1.078593633128829</v>
      </c>
    </row>
    <row r="10" spans="1:46" ht="20.25" customHeight="1" thickBot="1">
      <c r="A10" s="17" t="s">
        <v>29</v>
      </c>
      <c r="B10" s="18">
        <f>B5+B8</f>
        <v>357302</v>
      </c>
      <c r="C10" s="18">
        <f>C5+C8</f>
        <v>354987</v>
      </c>
      <c r="D10" s="19">
        <f t="shared" si="0"/>
        <v>1.0065213655711336</v>
      </c>
      <c r="E10" s="18">
        <f>E5+E8</f>
        <v>323382</v>
      </c>
      <c r="F10" s="18">
        <f>F5+F8</f>
        <v>333754</v>
      </c>
      <c r="G10" s="19">
        <f t="shared" si="1"/>
        <v>0.968923218897751</v>
      </c>
      <c r="H10" s="18">
        <f>H5+H8</f>
        <v>244468</v>
      </c>
      <c r="I10" s="18">
        <f>I5+I8</f>
        <v>320009</v>
      </c>
      <c r="J10" s="19">
        <f t="shared" si="2"/>
        <v>0.7639410141589768</v>
      </c>
      <c r="K10" s="18">
        <f>K5+K8</f>
        <v>148166</v>
      </c>
      <c r="L10" s="18">
        <f>L5+L8</f>
        <v>182938</v>
      </c>
      <c r="M10" s="19">
        <f t="shared" si="3"/>
        <v>0.8099246739332452</v>
      </c>
      <c r="N10" s="18">
        <f>N5+N8</f>
        <v>215559</v>
      </c>
      <c r="O10" s="18">
        <f>O5+O8</f>
        <v>259821</v>
      </c>
      <c r="P10" s="19">
        <f t="shared" si="4"/>
        <v>0.8296442550833073</v>
      </c>
      <c r="Q10" s="18">
        <f>Q5+Q8</f>
        <v>215725</v>
      </c>
      <c r="R10" s="18">
        <f>R5+R8</f>
        <v>266101</v>
      </c>
      <c r="S10" s="19">
        <f t="shared" si="5"/>
        <v>0.8106884228169003</v>
      </c>
      <c r="T10" s="18">
        <f>T5+T8</f>
        <v>280542</v>
      </c>
      <c r="U10" s="18">
        <f>U5+U8</f>
        <v>259061</v>
      </c>
      <c r="V10" s="19">
        <f t="shared" si="6"/>
        <v>1.082918694824771</v>
      </c>
      <c r="W10" s="18">
        <f>W5+W8</f>
        <v>252364</v>
      </c>
      <c r="X10" s="18">
        <f>X5+X8</f>
        <v>267738</v>
      </c>
      <c r="Y10" s="19">
        <f t="shared" si="7"/>
        <v>0.9425781921131853</v>
      </c>
      <c r="Z10" s="18">
        <f>Z5+Z8</f>
        <v>262473</v>
      </c>
      <c r="AA10" s="18">
        <f>AA5+AA8</f>
        <v>259873</v>
      </c>
      <c r="AB10" s="19">
        <f t="shared" si="8"/>
        <v>1.0100048870024974</v>
      </c>
      <c r="AC10" s="18">
        <f>AC5+AC8</f>
        <v>233047</v>
      </c>
      <c r="AD10" s="18">
        <f>AD5+AD8</f>
        <v>298390</v>
      </c>
      <c r="AE10" s="19">
        <f t="shared" si="9"/>
        <v>0.7810147793156608</v>
      </c>
      <c r="AF10" s="18">
        <f>AF5+AF8</f>
        <v>200224</v>
      </c>
      <c r="AG10" s="18">
        <f>AG5+AG8</f>
        <v>238708</v>
      </c>
      <c r="AH10" s="19">
        <f t="shared" si="10"/>
        <v>0.8387821103607755</v>
      </c>
      <c r="AI10" s="20">
        <f>AI5+AI8</f>
        <v>2733252</v>
      </c>
      <c r="AJ10" s="18">
        <f>AJ5+AJ8</f>
        <v>3041380</v>
      </c>
      <c r="AK10" s="19">
        <f t="shared" si="11"/>
        <v>0.8986880955355793</v>
      </c>
      <c r="AL10" s="20">
        <f>SUM(AL5,AL8)</f>
        <v>925152</v>
      </c>
      <c r="AM10" s="20">
        <f>SUM(AM5,AM8)</f>
        <v>1008750</v>
      </c>
      <c r="AN10" s="19">
        <f t="shared" si="13"/>
        <v>0.9171271375464684</v>
      </c>
      <c r="AO10" s="20">
        <f>SUM(AO5,AO8)</f>
        <v>859992</v>
      </c>
      <c r="AP10" s="20">
        <f>SUM(AP5,AP8)</f>
        <v>967921</v>
      </c>
      <c r="AQ10" s="19">
        <f t="shared" si="15"/>
        <v>0.8884939989937195</v>
      </c>
      <c r="AR10" s="20">
        <f>SUM(AR5,AR8)</f>
        <v>1808100</v>
      </c>
      <c r="AS10" s="20">
        <f>SUM(AS5,AS8)</f>
        <v>2032630</v>
      </c>
      <c r="AT10" s="19">
        <f t="shared" si="17"/>
        <v>0.8895372005726571</v>
      </c>
    </row>
    <row r="11" spans="1:46" ht="20.25" customHeight="1" thickBot="1">
      <c r="A11" s="17" t="s">
        <v>30</v>
      </c>
      <c r="B11" s="18">
        <f>B4+B9+B10</f>
        <v>830518</v>
      </c>
      <c r="C11" s="18">
        <f>C4+C9+C10</f>
        <v>802625</v>
      </c>
      <c r="D11" s="19">
        <f t="shared" si="0"/>
        <v>1.0347522192804859</v>
      </c>
      <c r="E11" s="18">
        <f>E4+E9+E10</f>
        <v>800922</v>
      </c>
      <c r="F11" s="18">
        <f>F4+F9+F10</f>
        <v>796018</v>
      </c>
      <c r="G11" s="19">
        <f t="shared" si="1"/>
        <v>1.006160664708587</v>
      </c>
      <c r="H11" s="18">
        <f>H4+H9+H10</f>
        <v>651796</v>
      </c>
      <c r="I11" s="18">
        <f>I4+I9+I10</f>
        <v>744889</v>
      </c>
      <c r="J11" s="19">
        <f t="shared" si="2"/>
        <v>0.8750243324844372</v>
      </c>
      <c r="K11" s="18">
        <f>K4+K9+K10</f>
        <v>397044</v>
      </c>
      <c r="L11" s="18">
        <f>L4+L9+L10</f>
        <v>442718</v>
      </c>
      <c r="M11" s="19">
        <f t="shared" si="3"/>
        <v>0.8968327468049638</v>
      </c>
      <c r="N11" s="18">
        <f>N4+N9+N10</f>
        <v>615199</v>
      </c>
      <c r="O11" s="18">
        <f>O4+O9+O10</f>
        <v>674535</v>
      </c>
      <c r="P11" s="19">
        <f t="shared" si="4"/>
        <v>0.9120342161637276</v>
      </c>
      <c r="Q11" s="18">
        <f>Q4+Q9+Q10</f>
        <v>625899</v>
      </c>
      <c r="R11" s="18">
        <f>R4+R9+R10</f>
        <v>705660</v>
      </c>
      <c r="S11" s="19">
        <f t="shared" si="5"/>
        <v>0.886969645438313</v>
      </c>
      <c r="T11" s="18">
        <f>T4+T9+T10</f>
        <v>698980</v>
      </c>
      <c r="U11" s="18">
        <f>U4+U9+U10</f>
        <v>685812</v>
      </c>
      <c r="V11" s="19">
        <f t="shared" si="6"/>
        <v>1.0192005972482254</v>
      </c>
      <c r="W11" s="18">
        <f>W4+W9+W10</f>
        <v>600524</v>
      </c>
      <c r="X11" s="18">
        <f>X4+X9+X10</f>
        <v>618363</v>
      </c>
      <c r="Y11" s="19">
        <f t="shared" si="7"/>
        <v>0.9711512493470663</v>
      </c>
      <c r="Z11" s="18">
        <f>Z4+Z9+Z10</f>
        <v>646716</v>
      </c>
      <c r="AA11" s="18">
        <f>AA4+AA9+AA10</f>
        <v>601373</v>
      </c>
      <c r="AB11" s="19">
        <f t="shared" si="8"/>
        <v>1.0753991283280093</v>
      </c>
      <c r="AC11" s="18">
        <f>AC4+AC9+AC10</f>
        <v>617686</v>
      </c>
      <c r="AD11" s="18">
        <f>AD4+AD9+AD10</f>
        <v>692301</v>
      </c>
      <c r="AE11" s="19">
        <f t="shared" si="9"/>
        <v>0.892221735921225</v>
      </c>
      <c r="AF11" s="18">
        <f>AF4+AF9+AF10</f>
        <v>536182</v>
      </c>
      <c r="AG11" s="18">
        <f>AG4+AG9+AG10</f>
        <v>600711</v>
      </c>
      <c r="AH11" s="19">
        <f t="shared" si="10"/>
        <v>0.8925789605983576</v>
      </c>
      <c r="AI11" s="20">
        <f>AI4+AI9+AI10</f>
        <v>7021466</v>
      </c>
      <c r="AJ11" s="18">
        <f>AJ4+AJ9+AJ10</f>
        <v>7365005</v>
      </c>
      <c r="AK11" s="19">
        <f t="shared" si="11"/>
        <v>0.9533552251492022</v>
      </c>
      <c r="AL11" s="20">
        <f>SUM(AL4,AL9,AL10)</f>
        <v>2283236</v>
      </c>
      <c r="AM11" s="20">
        <f>SUM(AM4,AM9,AM10)</f>
        <v>2343532</v>
      </c>
      <c r="AN11" s="19">
        <f t="shared" si="13"/>
        <v>0.9742713135557782</v>
      </c>
      <c r="AO11" s="20">
        <f>SUM(AO4,AO9,AO10)</f>
        <v>2337122</v>
      </c>
      <c r="AP11" s="20">
        <f>SUM(AP4,AP9,AP10)</f>
        <v>2508725</v>
      </c>
      <c r="AQ11" s="19">
        <f t="shared" si="15"/>
        <v>0.9315975246390099</v>
      </c>
      <c r="AR11" s="20">
        <f>SUM(AR4,AR9,AR10)</f>
        <v>4738230</v>
      </c>
      <c r="AS11" s="20">
        <f>SUM(AS4,AS9,AS10)</f>
        <v>5021473</v>
      </c>
      <c r="AT11" s="19">
        <f t="shared" si="17"/>
        <v>0.9435936427418807</v>
      </c>
    </row>
    <row r="12" spans="1:46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25.5" customHeight="1">
      <c r="A13" s="1" t="s">
        <v>36</v>
      </c>
      <c r="B13" s="1"/>
      <c r="C13" s="1"/>
      <c r="D13" s="2" t="s">
        <v>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0.25" customHeight="1">
      <c r="A14" s="5"/>
      <c r="B14" s="88" t="s">
        <v>2</v>
      </c>
      <c r="C14" s="89"/>
      <c r="D14" s="90"/>
      <c r="E14" s="88" t="s">
        <v>3</v>
      </c>
      <c r="F14" s="92"/>
      <c r="G14" s="90"/>
      <c r="H14" s="88" t="s">
        <v>4</v>
      </c>
      <c r="I14" s="92"/>
      <c r="J14" s="90"/>
      <c r="K14" s="88" t="s">
        <v>5</v>
      </c>
      <c r="L14" s="92"/>
      <c r="M14" s="90"/>
      <c r="N14" s="88" t="s">
        <v>6</v>
      </c>
      <c r="O14" s="92"/>
      <c r="P14" s="90"/>
      <c r="Q14" s="88" t="s">
        <v>7</v>
      </c>
      <c r="R14" s="92"/>
      <c r="S14" s="90"/>
      <c r="T14" s="88" t="s">
        <v>8</v>
      </c>
      <c r="U14" s="92"/>
      <c r="V14" s="90"/>
      <c r="W14" s="88" t="s">
        <v>9</v>
      </c>
      <c r="X14" s="89"/>
      <c r="Y14" s="90"/>
      <c r="Z14" s="88" t="s">
        <v>10</v>
      </c>
      <c r="AA14" s="92"/>
      <c r="AB14" s="90"/>
      <c r="AC14" s="88" t="s">
        <v>11</v>
      </c>
      <c r="AD14" s="92"/>
      <c r="AE14" s="90"/>
      <c r="AF14" s="88" t="s">
        <v>12</v>
      </c>
      <c r="AG14" s="92"/>
      <c r="AH14" s="90"/>
      <c r="AI14" s="91" t="s">
        <v>13</v>
      </c>
      <c r="AJ14" s="86"/>
      <c r="AK14" s="87"/>
      <c r="AL14" s="85" t="s">
        <v>47</v>
      </c>
      <c r="AM14" s="86"/>
      <c r="AN14" s="87"/>
      <c r="AO14" s="85" t="s">
        <v>46</v>
      </c>
      <c r="AP14" s="86"/>
      <c r="AQ14" s="87"/>
      <c r="AR14" s="85" t="s">
        <v>48</v>
      </c>
      <c r="AS14" s="86"/>
      <c r="AT14" s="87"/>
    </row>
    <row r="15" spans="1:46" ht="20.25" customHeight="1">
      <c r="A15" s="6" t="s">
        <v>14</v>
      </c>
      <c r="B15" s="6" t="s">
        <v>15</v>
      </c>
      <c r="C15" s="6" t="s">
        <v>16</v>
      </c>
      <c r="D15" s="7" t="s">
        <v>17</v>
      </c>
      <c r="E15" s="8" t="s">
        <v>15</v>
      </c>
      <c r="F15" s="8" t="s">
        <v>16</v>
      </c>
      <c r="G15" s="7" t="s">
        <v>18</v>
      </c>
      <c r="H15" s="8" t="s">
        <v>15</v>
      </c>
      <c r="I15" s="8" t="s">
        <v>16</v>
      </c>
      <c r="J15" s="7" t="s">
        <v>19</v>
      </c>
      <c r="K15" s="8" t="s">
        <v>15</v>
      </c>
      <c r="L15" s="8" t="s">
        <v>16</v>
      </c>
      <c r="M15" s="7" t="s">
        <v>20</v>
      </c>
      <c r="N15" s="8" t="s">
        <v>15</v>
      </c>
      <c r="O15" s="8" t="s">
        <v>16</v>
      </c>
      <c r="P15" s="7" t="s">
        <v>21</v>
      </c>
      <c r="Q15" s="8" t="s">
        <v>15</v>
      </c>
      <c r="R15" s="8" t="s">
        <v>16</v>
      </c>
      <c r="S15" s="7" t="s">
        <v>22</v>
      </c>
      <c r="T15" s="8" t="s">
        <v>15</v>
      </c>
      <c r="U15" s="8" t="s">
        <v>16</v>
      </c>
      <c r="V15" s="9" t="s">
        <v>23</v>
      </c>
      <c r="W15" s="8" t="s">
        <v>15</v>
      </c>
      <c r="X15" s="8" t="s">
        <v>16</v>
      </c>
      <c r="Y15" s="9" t="s">
        <v>24</v>
      </c>
      <c r="Z15" s="8" t="s">
        <v>15</v>
      </c>
      <c r="AA15" s="8" t="s">
        <v>16</v>
      </c>
      <c r="AB15" s="9" t="s">
        <v>18</v>
      </c>
      <c r="AC15" s="8" t="s">
        <v>15</v>
      </c>
      <c r="AD15" s="8" t="s">
        <v>16</v>
      </c>
      <c r="AE15" s="9" t="s">
        <v>19</v>
      </c>
      <c r="AF15" s="8" t="s">
        <v>15</v>
      </c>
      <c r="AG15" s="8" t="s">
        <v>16</v>
      </c>
      <c r="AH15" s="9" t="s">
        <v>20</v>
      </c>
      <c r="AI15" s="8" t="s">
        <v>15</v>
      </c>
      <c r="AJ15" s="8" t="s">
        <v>16</v>
      </c>
      <c r="AK15" s="6" t="s">
        <v>25</v>
      </c>
      <c r="AL15" s="8" t="s">
        <v>15</v>
      </c>
      <c r="AM15" s="8" t="s">
        <v>16</v>
      </c>
      <c r="AN15" s="6" t="s">
        <v>25</v>
      </c>
      <c r="AO15" s="8" t="s">
        <v>15</v>
      </c>
      <c r="AP15" s="8" t="s">
        <v>16</v>
      </c>
      <c r="AQ15" s="6" t="s">
        <v>25</v>
      </c>
      <c r="AR15" s="8" t="s">
        <v>15</v>
      </c>
      <c r="AS15" s="8" t="s">
        <v>16</v>
      </c>
      <c r="AT15" s="6" t="s">
        <v>25</v>
      </c>
    </row>
    <row r="16" spans="1:46" ht="20.25" customHeight="1">
      <c r="A16" s="10" t="s">
        <v>26</v>
      </c>
      <c r="B16" s="11">
        <v>622836</v>
      </c>
      <c r="C16" s="11">
        <v>597544</v>
      </c>
      <c r="D16" s="12">
        <f aca="true" t="shared" si="19" ref="D16:D23">B16/C16</f>
        <v>1.0423265901757863</v>
      </c>
      <c r="E16" s="11">
        <v>619720</v>
      </c>
      <c r="F16" s="11">
        <v>606389</v>
      </c>
      <c r="G16" s="12">
        <f aca="true" t="shared" si="20" ref="G16:G23">E16/F16</f>
        <v>1.021984237840726</v>
      </c>
      <c r="H16" s="11">
        <v>510495</v>
      </c>
      <c r="I16" s="11">
        <v>546053</v>
      </c>
      <c r="J16" s="12">
        <f aca="true" t="shared" si="21" ref="J16:J23">H16/I16</f>
        <v>0.9348817788749444</v>
      </c>
      <c r="K16" s="11">
        <v>384511</v>
      </c>
      <c r="L16" s="11">
        <v>411223</v>
      </c>
      <c r="M16" s="12">
        <f aca="true" t="shared" si="22" ref="M16:M23">K16/L16</f>
        <v>0.9350425438265856</v>
      </c>
      <c r="N16" s="11">
        <v>540031</v>
      </c>
      <c r="O16" s="11">
        <v>572681</v>
      </c>
      <c r="P16" s="12">
        <f aca="true" t="shared" si="23" ref="P16:P23">N16/O16</f>
        <v>0.942987457240593</v>
      </c>
      <c r="Q16" s="11">
        <v>546989</v>
      </c>
      <c r="R16" s="11">
        <v>587099</v>
      </c>
      <c r="S16" s="12">
        <f aca="true" t="shared" si="24" ref="S16:S23">Q16/R16</f>
        <v>0.9316810282422555</v>
      </c>
      <c r="T16" s="11">
        <v>558060</v>
      </c>
      <c r="U16" s="11">
        <v>558819</v>
      </c>
      <c r="V16" s="12">
        <f aca="true" t="shared" si="25" ref="V16:V23">T16/U16</f>
        <v>0.9986417784649413</v>
      </c>
      <c r="W16" s="11">
        <v>464742</v>
      </c>
      <c r="X16" s="11">
        <v>468372</v>
      </c>
      <c r="Y16" s="12">
        <f aca="true" t="shared" si="26" ref="Y16:Y23">W16/X16</f>
        <v>0.9922497501985601</v>
      </c>
      <c r="Z16" s="11">
        <v>509476</v>
      </c>
      <c r="AA16" s="11">
        <v>457919</v>
      </c>
      <c r="AB16" s="12">
        <f aca="true" t="shared" si="27" ref="AB16:AB23">Z16/AA16</f>
        <v>1.1125897811621706</v>
      </c>
      <c r="AC16" s="11">
        <v>514042</v>
      </c>
      <c r="AD16" s="11">
        <v>531084</v>
      </c>
      <c r="AE16" s="12">
        <f aca="true" t="shared" si="28" ref="AE16:AE23">AC16/AD16</f>
        <v>0.9679109142809801</v>
      </c>
      <c r="AF16" s="11">
        <v>456137</v>
      </c>
      <c r="AG16" s="11">
        <v>504559</v>
      </c>
      <c r="AH16" s="12">
        <f aca="true" t="shared" si="29" ref="AH16:AH23">AF16/AG16</f>
        <v>0.9040310449323072</v>
      </c>
      <c r="AI16" s="11">
        <f>B16+E16+H16+K16+N16+Q16+T16+W16+Z16+AC16+AF16</f>
        <v>5727039</v>
      </c>
      <c r="AJ16" s="11">
        <f>C16+F16+I16+L16+O16+R16+U16+X16+AA16+AD16+AG16</f>
        <v>5841742</v>
      </c>
      <c r="AK16" s="12">
        <f aca="true" t="shared" si="30" ref="AK16:AK23">AI16/AJ16</f>
        <v>0.9803649322411021</v>
      </c>
      <c r="AL16" s="11">
        <f aca="true" t="shared" si="31" ref="AL16:AM21">SUM(B16,E16,H16)</f>
        <v>1753051</v>
      </c>
      <c r="AM16" s="11">
        <f t="shared" si="31"/>
        <v>1749986</v>
      </c>
      <c r="AN16" s="12">
        <f aca="true" t="shared" si="32" ref="AN16:AN23">AL16/AM16</f>
        <v>1.0017514425829692</v>
      </c>
      <c r="AO16" s="11">
        <f aca="true" t="shared" si="33" ref="AO16:AP21">SUM(K16,N16,Q16,T16)</f>
        <v>2029591</v>
      </c>
      <c r="AP16" s="11">
        <f t="shared" si="33"/>
        <v>2129822</v>
      </c>
      <c r="AQ16" s="12">
        <f aca="true" t="shared" si="34" ref="AQ16:AQ23">AO16/AP16</f>
        <v>0.9529392597127835</v>
      </c>
      <c r="AR16" s="11">
        <f aca="true" t="shared" si="35" ref="AR16:AS21">SUM(K16,N16,Q16,T16,W16,Z16,AC16,AF16)</f>
        <v>3973988</v>
      </c>
      <c r="AS16" s="11">
        <f t="shared" si="35"/>
        <v>4091756</v>
      </c>
      <c r="AT16" s="12">
        <f aca="true" t="shared" si="36" ref="AT16:AT23">AR16/AS16</f>
        <v>0.971218225133659</v>
      </c>
    </row>
    <row r="17" spans="1:46" ht="20.25" customHeight="1">
      <c r="A17" s="13" t="s">
        <v>27</v>
      </c>
      <c r="B17" s="14">
        <f>B18+B19</f>
        <v>376822</v>
      </c>
      <c r="C17" s="14">
        <f>C18+C19</f>
        <v>358825</v>
      </c>
      <c r="D17" s="12">
        <f t="shared" si="19"/>
        <v>1.050155368215704</v>
      </c>
      <c r="E17" s="14">
        <f>E18+E19</f>
        <v>328567</v>
      </c>
      <c r="F17" s="14">
        <f>F18+F19</f>
        <v>327855</v>
      </c>
      <c r="G17" s="12">
        <f t="shared" si="20"/>
        <v>1.0021716917539767</v>
      </c>
      <c r="H17" s="14">
        <f>H18+H19</f>
        <v>244232</v>
      </c>
      <c r="I17" s="14">
        <f>I18+I19</f>
        <v>292786</v>
      </c>
      <c r="J17" s="12">
        <f t="shared" si="21"/>
        <v>0.8341655680257936</v>
      </c>
      <c r="K17" s="14">
        <f>K18+K19</f>
        <v>155766</v>
      </c>
      <c r="L17" s="14">
        <f>L18+L19</f>
        <v>177888</v>
      </c>
      <c r="M17" s="12">
        <f t="shared" si="22"/>
        <v>0.8756408526713437</v>
      </c>
      <c r="N17" s="14">
        <f>N18+N19</f>
        <v>196061</v>
      </c>
      <c r="O17" s="14">
        <f>O18+O19</f>
        <v>218040</v>
      </c>
      <c r="P17" s="12">
        <f t="shared" si="23"/>
        <v>0.8991973949733993</v>
      </c>
      <c r="Q17" s="14">
        <f>Q18+Q19</f>
        <v>191864</v>
      </c>
      <c r="R17" s="14">
        <f>R18+R19</f>
        <v>216676</v>
      </c>
      <c r="S17" s="12">
        <f t="shared" si="24"/>
        <v>0.8854880097472724</v>
      </c>
      <c r="T17" s="14">
        <f>T18+T19</f>
        <v>265354</v>
      </c>
      <c r="U17" s="14">
        <f>U18+U19</f>
        <v>216619</v>
      </c>
      <c r="V17" s="12">
        <f t="shared" si="25"/>
        <v>1.2249802648890449</v>
      </c>
      <c r="W17" s="14">
        <f>W18+W19</f>
        <v>229381</v>
      </c>
      <c r="X17" s="14">
        <f>X18+X19</f>
        <v>248653</v>
      </c>
      <c r="Y17" s="12">
        <f t="shared" si="26"/>
        <v>0.9224943998262639</v>
      </c>
      <c r="Z17" s="14">
        <f>Z18+Z19</f>
        <v>248345</v>
      </c>
      <c r="AA17" s="14">
        <f>AA18+AA19</f>
        <v>232784</v>
      </c>
      <c r="AB17" s="12">
        <f t="shared" si="27"/>
        <v>1.0668473778266547</v>
      </c>
      <c r="AC17" s="14">
        <f>AC18+AC19</f>
        <v>211716</v>
      </c>
      <c r="AD17" s="14">
        <f>AD18+AD19</f>
        <v>288211</v>
      </c>
      <c r="AE17" s="12">
        <f t="shared" si="28"/>
        <v>0.7345868131334334</v>
      </c>
      <c r="AF17" s="14">
        <f>AF18+AF19</f>
        <v>186128</v>
      </c>
      <c r="AG17" s="14">
        <f>AG18+AG19</f>
        <v>222864</v>
      </c>
      <c r="AH17" s="12">
        <f t="shared" si="29"/>
        <v>0.8351640462344748</v>
      </c>
      <c r="AI17" s="14">
        <f>AI18+AI19</f>
        <v>2634236</v>
      </c>
      <c r="AJ17" s="14">
        <f>AJ18+AJ19</f>
        <v>2801201</v>
      </c>
      <c r="AK17" s="12">
        <f t="shared" si="30"/>
        <v>0.9403952090549732</v>
      </c>
      <c r="AL17" s="43">
        <f t="shared" si="31"/>
        <v>949621</v>
      </c>
      <c r="AM17" s="43">
        <f t="shared" si="31"/>
        <v>979466</v>
      </c>
      <c r="AN17" s="12">
        <f t="shared" si="32"/>
        <v>0.96952931495325</v>
      </c>
      <c r="AO17" s="43">
        <f t="shared" si="33"/>
        <v>809045</v>
      </c>
      <c r="AP17" s="43">
        <f t="shared" si="33"/>
        <v>829223</v>
      </c>
      <c r="AQ17" s="12">
        <f t="shared" si="34"/>
        <v>0.9756663768371113</v>
      </c>
      <c r="AR17" s="43">
        <f t="shared" si="35"/>
        <v>1684615</v>
      </c>
      <c r="AS17" s="43">
        <f t="shared" si="35"/>
        <v>1821735</v>
      </c>
      <c r="AT17" s="12">
        <f t="shared" si="36"/>
        <v>0.9247310942590443</v>
      </c>
    </row>
    <row r="18" spans="1:46" ht="20.25" customHeight="1">
      <c r="A18" s="10" t="s">
        <v>28</v>
      </c>
      <c r="B18" s="11">
        <v>277130</v>
      </c>
      <c r="C18" s="11">
        <v>258870</v>
      </c>
      <c r="D18" s="12">
        <f t="shared" si="19"/>
        <v>1.0705373353420635</v>
      </c>
      <c r="E18" s="11">
        <v>232034</v>
      </c>
      <c r="F18" s="11">
        <v>228721</v>
      </c>
      <c r="G18" s="12">
        <f t="shared" si="20"/>
        <v>1.0144848964458881</v>
      </c>
      <c r="H18" s="11">
        <v>166752</v>
      </c>
      <c r="I18" s="11">
        <v>200136</v>
      </c>
      <c r="J18" s="12">
        <f t="shared" si="21"/>
        <v>0.8331934284686413</v>
      </c>
      <c r="K18" s="11">
        <v>99245</v>
      </c>
      <c r="L18" s="11">
        <v>111053</v>
      </c>
      <c r="M18" s="12">
        <f t="shared" si="22"/>
        <v>0.8936723906603153</v>
      </c>
      <c r="N18" s="11">
        <v>120272</v>
      </c>
      <c r="O18" s="11">
        <v>131338</v>
      </c>
      <c r="P18" s="12">
        <f t="shared" si="23"/>
        <v>0.9157441106153589</v>
      </c>
      <c r="Q18" s="11">
        <v>114748</v>
      </c>
      <c r="R18" s="11">
        <v>127411</v>
      </c>
      <c r="S18" s="12">
        <f t="shared" si="24"/>
        <v>0.9006129769015234</v>
      </c>
      <c r="T18" s="11">
        <v>182600</v>
      </c>
      <c r="U18" s="11">
        <v>128434</v>
      </c>
      <c r="V18" s="12">
        <f t="shared" si="25"/>
        <v>1.4217419063487862</v>
      </c>
      <c r="W18" s="11">
        <v>157337</v>
      </c>
      <c r="X18" s="11">
        <v>172050</v>
      </c>
      <c r="Y18" s="12">
        <f t="shared" si="26"/>
        <v>0.9144841615809358</v>
      </c>
      <c r="Z18" s="11">
        <v>170759</v>
      </c>
      <c r="AA18" s="11">
        <v>162142</v>
      </c>
      <c r="AB18" s="12">
        <f t="shared" si="27"/>
        <v>1.0531447743336089</v>
      </c>
      <c r="AC18" s="11">
        <v>134527</v>
      </c>
      <c r="AD18" s="11">
        <v>204850</v>
      </c>
      <c r="AE18" s="12">
        <f t="shared" si="28"/>
        <v>0.6567097876494996</v>
      </c>
      <c r="AF18" s="11">
        <v>117657</v>
      </c>
      <c r="AG18" s="11">
        <v>140947</v>
      </c>
      <c r="AH18" s="12">
        <f t="shared" si="29"/>
        <v>0.8347605837655289</v>
      </c>
      <c r="AI18" s="11">
        <f aca="true" t="shared" si="37" ref="AI18:AJ21">B18+E18+H18+K18+N18+Q18+T18+W18+Z18+AC18+AF18</f>
        <v>1773061</v>
      </c>
      <c r="AJ18" s="11">
        <f t="shared" si="37"/>
        <v>1865952</v>
      </c>
      <c r="AK18" s="12">
        <f t="shared" si="30"/>
        <v>0.9502179048550017</v>
      </c>
      <c r="AL18" s="11">
        <f t="shared" si="31"/>
        <v>675916</v>
      </c>
      <c r="AM18" s="11">
        <f t="shared" si="31"/>
        <v>687727</v>
      </c>
      <c r="AN18" s="12">
        <f t="shared" si="32"/>
        <v>0.9828260341676276</v>
      </c>
      <c r="AO18" s="11">
        <f t="shared" si="33"/>
        <v>516865</v>
      </c>
      <c r="AP18" s="11">
        <f t="shared" si="33"/>
        <v>498236</v>
      </c>
      <c r="AQ18" s="12">
        <f t="shared" si="34"/>
        <v>1.0373899116081535</v>
      </c>
      <c r="AR18" s="11">
        <f t="shared" si="35"/>
        <v>1097145</v>
      </c>
      <c r="AS18" s="11">
        <f t="shared" si="35"/>
        <v>1178225</v>
      </c>
      <c r="AT18" s="12">
        <f t="shared" si="36"/>
        <v>0.9311846209340321</v>
      </c>
    </row>
    <row r="19" spans="1:46" ht="20.25" customHeight="1">
      <c r="A19" s="10" t="s">
        <v>33</v>
      </c>
      <c r="B19" s="11">
        <v>99692</v>
      </c>
      <c r="C19" s="11">
        <v>99955</v>
      </c>
      <c r="D19" s="12">
        <f t="shared" si="19"/>
        <v>0.9973688159671852</v>
      </c>
      <c r="E19" s="11">
        <v>96533</v>
      </c>
      <c r="F19" s="11">
        <v>99134</v>
      </c>
      <c r="G19" s="12">
        <f t="shared" si="20"/>
        <v>0.973762785724373</v>
      </c>
      <c r="H19" s="11">
        <v>77480</v>
      </c>
      <c r="I19" s="11">
        <v>92650</v>
      </c>
      <c r="J19" s="12">
        <f t="shared" si="21"/>
        <v>0.8362655153804641</v>
      </c>
      <c r="K19" s="11">
        <v>56521</v>
      </c>
      <c r="L19" s="11">
        <v>66835</v>
      </c>
      <c r="M19" s="12">
        <f t="shared" si="22"/>
        <v>0.8456796588613751</v>
      </c>
      <c r="N19" s="11">
        <v>75789</v>
      </c>
      <c r="O19" s="11">
        <v>86702</v>
      </c>
      <c r="P19" s="12">
        <f t="shared" si="23"/>
        <v>0.8741320846116584</v>
      </c>
      <c r="Q19" s="11">
        <v>77116</v>
      </c>
      <c r="R19" s="11">
        <v>89265</v>
      </c>
      <c r="S19" s="12">
        <f t="shared" si="24"/>
        <v>0.8638996247129334</v>
      </c>
      <c r="T19" s="11">
        <v>82754</v>
      </c>
      <c r="U19" s="11">
        <v>88185</v>
      </c>
      <c r="V19" s="12">
        <f t="shared" si="25"/>
        <v>0.9384135623972331</v>
      </c>
      <c r="W19" s="11">
        <v>72044</v>
      </c>
      <c r="X19" s="11">
        <v>76603</v>
      </c>
      <c r="Y19" s="12">
        <f t="shared" si="26"/>
        <v>0.9404853595812175</v>
      </c>
      <c r="Z19" s="11">
        <v>77586</v>
      </c>
      <c r="AA19" s="11">
        <v>70642</v>
      </c>
      <c r="AB19" s="12">
        <f t="shared" si="27"/>
        <v>1.0982984626709322</v>
      </c>
      <c r="AC19" s="11">
        <v>77189</v>
      </c>
      <c r="AD19" s="11">
        <v>83361</v>
      </c>
      <c r="AE19" s="12">
        <f t="shared" si="28"/>
        <v>0.9259605810870791</v>
      </c>
      <c r="AF19" s="11">
        <v>68471</v>
      </c>
      <c r="AG19" s="11">
        <v>81917</v>
      </c>
      <c r="AH19" s="12">
        <f t="shared" si="29"/>
        <v>0.8358582467619664</v>
      </c>
      <c r="AI19" s="11">
        <f t="shared" si="37"/>
        <v>861175</v>
      </c>
      <c r="AJ19" s="11">
        <f t="shared" si="37"/>
        <v>935249</v>
      </c>
      <c r="AK19" s="12">
        <f t="shared" si="30"/>
        <v>0.9207975630019385</v>
      </c>
      <c r="AL19" s="11">
        <f t="shared" si="31"/>
        <v>273705</v>
      </c>
      <c r="AM19" s="11">
        <f t="shared" si="31"/>
        <v>291739</v>
      </c>
      <c r="AN19" s="12">
        <f t="shared" si="32"/>
        <v>0.9381844731078122</v>
      </c>
      <c r="AO19" s="11">
        <f t="shared" si="33"/>
        <v>292180</v>
      </c>
      <c r="AP19" s="11">
        <f t="shared" si="33"/>
        <v>330987</v>
      </c>
      <c r="AQ19" s="12">
        <f t="shared" si="34"/>
        <v>0.8827537033176529</v>
      </c>
      <c r="AR19" s="11">
        <f t="shared" si="35"/>
        <v>587470</v>
      </c>
      <c r="AS19" s="11">
        <f t="shared" si="35"/>
        <v>643510</v>
      </c>
      <c r="AT19" s="12">
        <f t="shared" si="36"/>
        <v>0.9129151062143557</v>
      </c>
    </row>
    <row r="20" spans="1:46" ht="20.25" customHeight="1">
      <c r="A20" s="10" t="s">
        <v>34</v>
      </c>
      <c r="B20" s="11">
        <v>173679</v>
      </c>
      <c r="C20" s="11">
        <v>184213</v>
      </c>
      <c r="D20" s="12">
        <f t="shared" si="19"/>
        <v>0.9428161964682189</v>
      </c>
      <c r="E20" s="11">
        <v>168364</v>
      </c>
      <c r="F20" s="11">
        <v>182730</v>
      </c>
      <c r="G20" s="12">
        <f t="shared" si="20"/>
        <v>0.9213812729163247</v>
      </c>
      <c r="H20" s="11">
        <v>122398</v>
      </c>
      <c r="I20" s="11">
        <v>196110</v>
      </c>
      <c r="J20" s="12">
        <f t="shared" si="21"/>
        <v>0.6241293151802559</v>
      </c>
      <c r="K20" s="11">
        <v>115307</v>
      </c>
      <c r="L20" s="11">
        <v>161014</v>
      </c>
      <c r="M20" s="12">
        <f t="shared" si="22"/>
        <v>0.7161302743860782</v>
      </c>
      <c r="N20" s="11">
        <v>146383</v>
      </c>
      <c r="O20" s="11">
        <v>198174</v>
      </c>
      <c r="P20" s="12">
        <f t="shared" si="23"/>
        <v>0.738658956270752</v>
      </c>
      <c r="Q20" s="11">
        <v>144679</v>
      </c>
      <c r="R20" s="11">
        <v>196478</v>
      </c>
      <c r="S20" s="12">
        <f t="shared" si="24"/>
        <v>0.7363623408218732</v>
      </c>
      <c r="T20" s="11">
        <v>167141</v>
      </c>
      <c r="U20" s="11">
        <v>179070</v>
      </c>
      <c r="V20" s="12">
        <f t="shared" si="25"/>
        <v>0.9333835930083207</v>
      </c>
      <c r="W20" s="11">
        <v>153685</v>
      </c>
      <c r="X20" s="11">
        <v>147741</v>
      </c>
      <c r="Y20" s="12">
        <f t="shared" si="26"/>
        <v>1.040232569158189</v>
      </c>
      <c r="Z20" s="11">
        <v>247316</v>
      </c>
      <c r="AA20" s="11">
        <v>231327</v>
      </c>
      <c r="AB20" s="12">
        <f t="shared" si="27"/>
        <v>1.0691186069935632</v>
      </c>
      <c r="AC20" s="11">
        <v>211044</v>
      </c>
      <c r="AD20" s="11">
        <v>286500</v>
      </c>
      <c r="AE20" s="12">
        <f t="shared" si="28"/>
        <v>0.7366282722513089</v>
      </c>
      <c r="AF20" s="11">
        <v>185623</v>
      </c>
      <c r="AG20" s="11">
        <v>222099</v>
      </c>
      <c r="AH20" s="12">
        <f t="shared" si="29"/>
        <v>0.8357669327642178</v>
      </c>
      <c r="AI20" s="11">
        <f t="shared" si="37"/>
        <v>1835619</v>
      </c>
      <c r="AJ20" s="11">
        <f t="shared" si="37"/>
        <v>2185456</v>
      </c>
      <c r="AK20" s="12">
        <f t="shared" si="30"/>
        <v>0.8399249401497902</v>
      </c>
      <c r="AL20" s="11">
        <f t="shared" si="31"/>
        <v>464441</v>
      </c>
      <c r="AM20" s="11">
        <f t="shared" si="31"/>
        <v>563053</v>
      </c>
      <c r="AN20" s="12">
        <f t="shared" si="32"/>
        <v>0.8248619579329122</v>
      </c>
      <c r="AO20" s="11">
        <f t="shared" si="33"/>
        <v>573510</v>
      </c>
      <c r="AP20" s="11">
        <f t="shared" si="33"/>
        <v>734736</v>
      </c>
      <c r="AQ20" s="12">
        <f t="shared" si="34"/>
        <v>0.7805660808780297</v>
      </c>
      <c r="AR20" s="11">
        <f t="shared" si="35"/>
        <v>1371178</v>
      </c>
      <c r="AS20" s="11">
        <f t="shared" si="35"/>
        <v>1622403</v>
      </c>
      <c r="AT20" s="12">
        <f t="shared" si="36"/>
        <v>0.8451525299201247</v>
      </c>
    </row>
    <row r="21" spans="1:46" ht="20.25" customHeight="1" thickBot="1">
      <c r="A21" s="22" t="s">
        <v>38</v>
      </c>
      <c r="B21" s="16">
        <v>64657</v>
      </c>
      <c r="C21" s="16">
        <v>55133</v>
      </c>
      <c r="D21" s="15">
        <f t="shared" si="19"/>
        <v>1.1727459053561389</v>
      </c>
      <c r="E21" s="16">
        <v>71284</v>
      </c>
      <c r="F21" s="16">
        <v>64096</v>
      </c>
      <c r="G21" s="15">
        <f t="shared" si="20"/>
        <v>1.112144283574638</v>
      </c>
      <c r="H21" s="16">
        <v>66164</v>
      </c>
      <c r="I21" s="16">
        <v>64456</v>
      </c>
      <c r="J21" s="15">
        <f t="shared" si="21"/>
        <v>1.026498696785404</v>
      </c>
      <c r="K21" s="16">
        <v>42942</v>
      </c>
      <c r="L21" s="16">
        <v>40737</v>
      </c>
      <c r="M21" s="15">
        <f t="shared" si="22"/>
        <v>1.0541276971794682</v>
      </c>
      <c r="N21" s="16">
        <v>53015</v>
      </c>
      <c r="O21" s="16">
        <v>50964</v>
      </c>
      <c r="P21" s="15">
        <f t="shared" si="23"/>
        <v>1.040244093870183</v>
      </c>
      <c r="Q21" s="16">
        <v>50341</v>
      </c>
      <c r="R21" s="16">
        <v>49716</v>
      </c>
      <c r="S21" s="15">
        <f t="shared" si="24"/>
        <v>1.0125714055837156</v>
      </c>
      <c r="T21" s="16">
        <v>46322</v>
      </c>
      <c r="U21" s="16">
        <v>45861</v>
      </c>
      <c r="V21" s="15">
        <f t="shared" si="25"/>
        <v>1.010052113996642</v>
      </c>
      <c r="W21" s="16">
        <v>35104</v>
      </c>
      <c r="X21" s="16">
        <v>35085</v>
      </c>
      <c r="Y21" s="15">
        <f t="shared" si="26"/>
        <v>1.0005415419695027</v>
      </c>
      <c r="Z21" s="16">
        <v>36486</v>
      </c>
      <c r="AA21" s="16">
        <v>29632</v>
      </c>
      <c r="AB21" s="15">
        <f t="shared" si="27"/>
        <v>1.2313039956803455</v>
      </c>
      <c r="AC21" s="16">
        <v>35875</v>
      </c>
      <c r="AD21" s="16">
        <v>33235</v>
      </c>
      <c r="AE21" s="15">
        <f t="shared" si="28"/>
        <v>1.0794343312772678</v>
      </c>
      <c r="AF21" s="16">
        <v>30994</v>
      </c>
      <c r="AG21" s="16">
        <v>31968</v>
      </c>
      <c r="AH21" s="15">
        <f t="shared" si="29"/>
        <v>0.9695320320320321</v>
      </c>
      <c r="AI21" s="16">
        <f t="shared" si="37"/>
        <v>533184</v>
      </c>
      <c r="AJ21" s="16">
        <f t="shared" si="37"/>
        <v>500883</v>
      </c>
      <c r="AK21" s="15">
        <f t="shared" si="30"/>
        <v>1.0644881139906925</v>
      </c>
      <c r="AL21" s="11">
        <f t="shared" si="31"/>
        <v>202105</v>
      </c>
      <c r="AM21" s="11">
        <f t="shared" si="31"/>
        <v>183685</v>
      </c>
      <c r="AN21" s="15">
        <f t="shared" si="32"/>
        <v>1.1002803712878024</v>
      </c>
      <c r="AO21" s="11">
        <f t="shared" si="33"/>
        <v>192620</v>
      </c>
      <c r="AP21" s="11">
        <f t="shared" si="33"/>
        <v>187278</v>
      </c>
      <c r="AQ21" s="15">
        <f t="shared" si="34"/>
        <v>1.0285244396031568</v>
      </c>
      <c r="AR21" s="11">
        <f t="shared" si="35"/>
        <v>331079</v>
      </c>
      <c r="AS21" s="11">
        <f t="shared" si="35"/>
        <v>317198</v>
      </c>
      <c r="AT21" s="15">
        <f t="shared" si="36"/>
        <v>1.0437613099704286</v>
      </c>
    </row>
    <row r="22" spans="1:46" ht="20.25" customHeight="1" thickBot="1">
      <c r="A22" s="17" t="s">
        <v>29</v>
      </c>
      <c r="B22" s="18">
        <f>B17+B20</f>
        <v>550501</v>
      </c>
      <c r="C22" s="18">
        <f>C17+C20</f>
        <v>543038</v>
      </c>
      <c r="D22" s="19">
        <f t="shared" si="19"/>
        <v>1.013743052972352</v>
      </c>
      <c r="E22" s="18">
        <f>E17+E20</f>
        <v>496931</v>
      </c>
      <c r="F22" s="18">
        <f>F17+F20</f>
        <v>510585</v>
      </c>
      <c r="G22" s="19">
        <f t="shared" si="20"/>
        <v>0.973258125483514</v>
      </c>
      <c r="H22" s="18">
        <f>H17+H20</f>
        <v>366630</v>
      </c>
      <c r="I22" s="18">
        <f>I17+I20</f>
        <v>488896</v>
      </c>
      <c r="J22" s="19">
        <f t="shared" si="21"/>
        <v>0.7499140921586596</v>
      </c>
      <c r="K22" s="18">
        <f>K17+K20</f>
        <v>271073</v>
      </c>
      <c r="L22" s="18">
        <f>L17+L20</f>
        <v>338902</v>
      </c>
      <c r="M22" s="19">
        <f t="shared" si="22"/>
        <v>0.7998565957120347</v>
      </c>
      <c r="N22" s="18">
        <f>N17+N20</f>
        <v>342444</v>
      </c>
      <c r="O22" s="18">
        <f>O17+O20</f>
        <v>416214</v>
      </c>
      <c r="P22" s="19">
        <f t="shared" si="23"/>
        <v>0.8227594458619845</v>
      </c>
      <c r="Q22" s="18">
        <f>Q17+Q20</f>
        <v>336543</v>
      </c>
      <c r="R22" s="18">
        <f>R17+R20</f>
        <v>413154</v>
      </c>
      <c r="S22" s="19">
        <f t="shared" si="24"/>
        <v>0.8145703539116165</v>
      </c>
      <c r="T22" s="18">
        <f>T17+T20</f>
        <v>432495</v>
      </c>
      <c r="U22" s="18">
        <f>U17+U20</f>
        <v>395689</v>
      </c>
      <c r="V22" s="19">
        <f t="shared" si="25"/>
        <v>1.093017496063828</v>
      </c>
      <c r="W22" s="18">
        <f>W17+W20</f>
        <v>383066</v>
      </c>
      <c r="X22" s="18">
        <f>X17+X20</f>
        <v>396394</v>
      </c>
      <c r="Y22" s="19">
        <f t="shared" si="26"/>
        <v>0.9663768876420935</v>
      </c>
      <c r="Z22" s="18">
        <f>Z17+Z20</f>
        <v>495661</v>
      </c>
      <c r="AA22" s="18">
        <f>AA17+AA20</f>
        <v>464111</v>
      </c>
      <c r="AB22" s="19">
        <f t="shared" si="27"/>
        <v>1.0679794273352712</v>
      </c>
      <c r="AC22" s="18">
        <f>AC17+AC20</f>
        <v>422760</v>
      </c>
      <c r="AD22" s="18">
        <f>AD17+AD20</f>
        <v>574711</v>
      </c>
      <c r="AE22" s="19">
        <f t="shared" si="28"/>
        <v>0.735604503828881</v>
      </c>
      <c r="AF22" s="18">
        <f>AF17+AF20</f>
        <v>371751</v>
      </c>
      <c r="AG22" s="18">
        <f>AG17+AG20</f>
        <v>444963</v>
      </c>
      <c r="AH22" s="19">
        <f t="shared" si="29"/>
        <v>0.8354649712448001</v>
      </c>
      <c r="AI22" s="20">
        <f>AI17+AI20</f>
        <v>4469855</v>
      </c>
      <c r="AJ22" s="18">
        <f>AJ17+AJ20</f>
        <v>4986657</v>
      </c>
      <c r="AK22" s="19">
        <f t="shared" si="30"/>
        <v>0.8963630343935827</v>
      </c>
      <c r="AL22" s="20">
        <f>SUM(AL17,AL20)</f>
        <v>1414062</v>
      </c>
      <c r="AM22" s="20">
        <f>SUM(AM17,AM20)</f>
        <v>1542519</v>
      </c>
      <c r="AN22" s="19">
        <f t="shared" si="32"/>
        <v>0.9167225816991558</v>
      </c>
      <c r="AO22" s="20">
        <f>SUM(AO17,AO20)</f>
        <v>1382555</v>
      </c>
      <c r="AP22" s="20">
        <f>SUM(AP17,AP20)</f>
        <v>1563959</v>
      </c>
      <c r="AQ22" s="19">
        <f t="shared" si="34"/>
        <v>0.8840097470585866</v>
      </c>
      <c r="AR22" s="20">
        <f>SUM(AR17,AR20)</f>
        <v>3055793</v>
      </c>
      <c r="AS22" s="20">
        <f>SUM(AS17,AS20)</f>
        <v>3444138</v>
      </c>
      <c r="AT22" s="19">
        <f t="shared" si="36"/>
        <v>0.8872446458301032</v>
      </c>
    </row>
    <row r="23" spans="1:46" ht="20.25" customHeight="1" thickBot="1">
      <c r="A23" s="17" t="s">
        <v>30</v>
      </c>
      <c r="B23" s="18">
        <f>B16+B21+B22</f>
        <v>1237994</v>
      </c>
      <c r="C23" s="18">
        <f>C16+C21+C22</f>
        <v>1195715</v>
      </c>
      <c r="D23" s="19">
        <f t="shared" si="19"/>
        <v>1.0353587602396892</v>
      </c>
      <c r="E23" s="18">
        <f>E16+E21+E22</f>
        <v>1187935</v>
      </c>
      <c r="F23" s="18">
        <f>F16+F21+F22</f>
        <v>1181070</v>
      </c>
      <c r="G23" s="19">
        <f t="shared" si="20"/>
        <v>1.0058125259298771</v>
      </c>
      <c r="H23" s="18">
        <f>H16+H21+H22</f>
        <v>943289</v>
      </c>
      <c r="I23" s="18">
        <f>I16+I21+I22</f>
        <v>1099405</v>
      </c>
      <c r="J23" s="19">
        <f t="shared" si="21"/>
        <v>0.8579995543043737</v>
      </c>
      <c r="K23" s="18">
        <f>K16+K21+K22</f>
        <v>698526</v>
      </c>
      <c r="L23" s="18">
        <f>L16+L21+L22</f>
        <v>790862</v>
      </c>
      <c r="M23" s="19">
        <f t="shared" si="22"/>
        <v>0.8832463817960655</v>
      </c>
      <c r="N23" s="18">
        <f>N16+N21+N22</f>
        <v>935490</v>
      </c>
      <c r="O23" s="18">
        <f>O16+O21+O22</f>
        <v>1039859</v>
      </c>
      <c r="P23" s="19">
        <f t="shared" si="23"/>
        <v>0.8996315846667673</v>
      </c>
      <c r="Q23" s="18">
        <f>Q16+Q21+Q22</f>
        <v>933873</v>
      </c>
      <c r="R23" s="18">
        <f>R16+R21+R22</f>
        <v>1049969</v>
      </c>
      <c r="S23" s="19">
        <f t="shared" si="24"/>
        <v>0.889429116478677</v>
      </c>
      <c r="T23" s="18">
        <f>T16+T21+T22</f>
        <v>1036877</v>
      </c>
      <c r="U23" s="18">
        <f>U16+U21+U22</f>
        <v>1000369</v>
      </c>
      <c r="V23" s="19">
        <f t="shared" si="25"/>
        <v>1.0364945335171323</v>
      </c>
      <c r="W23" s="18">
        <f>W16+W21+W22</f>
        <v>882912</v>
      </c>
      <c r="X23" s="18">
        <f>X16+X21+X22</f>
        <v>899851</v>
      </c>
      <c r="Y23" s="19">
        <f t="shared" si="26"/>
        <v>0.9811757724334362</v>
      </c>
      <c r="Z23" s="18">
        <f>Z16+Z21+Z22</f>
        <v>1041623</v>
      </c>
      <c r="AA23" s="18">
        <f>AA16+AA21+AA22</f>
        <v>951662</v>
      </c>
      <c r="AB23" s="19">
        <f t="shared" si="27"/>
        <v>1.0945304110072693</v>
      </c>
      <c r="AC23" s="18">
        <f>AC16+AC21+AC22</f>
        <v>972677</v>
      </c>
      <c r="AD23" s="18">
        <f>AD16+AD21+AD22</f>
        <v>1139030</v>
      </c>
      <c r="AE23" s="19">
        <f t="shared" si="28"/>
        <v>0.8539520469171137</v>
      </c>
      <c r="AF23" s="18">
        <f>AF16+AF21+AF22</f>
        <v>858882</v>
      </c>
      <c r="AG23" s="18">
        <f>AG16+AG21+AG22</f>
        <v>981490</v>
      </c>
      <c r="AH23" s="19">
        <f t="shared" si="29"/>
        <v>0.8750797257231352</v>
      </c>
      <c r="AI23" s="20">
        <f>AI16+AI21+AI22</f>
        <v>10730078</v>
      </c>
      <c r="AJ23" s="18">
        <f>AJ16+AJ21+AJ22</f>
        <v>11329282</v>
      </c>
      <c r="AK23" s="19">
        <f t="shared" si="30"/>
        <v>0.9471101522585456</v>
      </c>
      <c r="AL23" s="20">
        <f>SUM(AL16,AL21,AL22)</f>
        <v>3369218</v>
      </c>
      <c r="AM23" s="20">
        <f>SUM(AM16,AM21,AM22)</f>
        <v>3476190</v>
      </c>
      <c r="AN23" s="19">
        <f t="shared" si="32"/>
        <v>0.9692272286612642</v>
      </c>
      <c r="AO23" s="20">
        <f>SUM(AO16,AO21,AO22)</f>
        <v>3604766</v>
      </c>
      <c r="AP23" s="20">
        <f>SUM(AP16,AP21,AP22)</f>
        <v>3881059</v>
      </c>
      <c r="AQ23" s="19">
        <f t="shared" si="34"/>
        <v>0.9288098944128393</v>
      </c>
      <c r="AR23" s="20">
        <f>SUM(AR16,AR21,AR22)</f>
        <v>7360860</v>
      </c>
      <c r="AS23" s="20">
        <f>SUM(AS16,AS21,AS22)</f>
        <v>7853092</v>
      </c>
      <c r="AT23" s="19">
        <f t="shared" si="36"/>
        <v>0.9373199753676641</v>
      </c>
    </row>
    <row r="24" spans="1:46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28.5" customHeight="1">
      <c r="A25" s="1" t="s">
        <v>39</v>
      </c>
      <c r="B25" s="1"/>
      <c r="C25" s="1"/>
      <c r="D25" s="2" t="s">
        <v>40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0.25" customHeight="1">
      <c r="A26" s="5"/>
      <c r="B26" s="88" t="s">
        <v>2</v>
      </c>
      <c r="C26" s="89"/>
      <c r="D26" s="90"/>
      <c r="E26" s="88" t="s">
        <v>3</v>
      </c>
      <c r="F26" s="92"/>
      <c r="G26" s="90"/>
      <c r="H26" s="88" t="s">
        <v>4</v>
      </c>
      <c r="I26" s="92"/>
      <c r="J26" s="90"/>
      <c r="K26" s="88" t="s">
        <v>5</v>
      </c>
      <c r="L26" s="92"/>
      <c r="M26" s="90"/>
      <c r="N26" s="88" t="s">
        <v>6</v>
      </c>
      <c r="O26" s="92"/>
      <c r="P26" s="90"/>
      <c r="Q26" s="88" t="s">
        <v>7</v>
      </c>
      <c r="R26" s="92"/>
      <c r="S26" s="90"/>
      <c r="T26" s="88" t="s">
        <v>8</v>
      </c>
      <c r="U26" s="92"/>
      <c r="V26" s="90"/>
      <c r="W26" s="88" t="s">
        <v>9</v>
      </c>
      <c r="X26" s="89"/>
      <c r="Y26" s="90"/>
      <c r="Z26" s="88" t="s">
        <v>10</v>
      </c>
      <c r="AA26" s="92"/>
      <c r="AB26" s="90"/>
      <c r="AC26" s="88" t="s">
        <v>11</v>
      </c>
      <c r="AD26" s="92"/>
      <c r="AE26" s="90"/>
      <c r="AF26" s="88" t="s">
        <v>12</v>
      </c>
      <c r="AG26" s="92"/>
      <c r="AH26" s="90"/>
      <c r="AI26" s="91" t="s">
        <v>13</v>
      </c>
      <c r="AJ26" s="86"/>
      <c r="AK26" s="87"/>
      <c r="AL26" s="85" t="s">
        <v>47</v>
      </c>
      <c r="AM26" s="86"/>
      <c r="AN26" s="87"/>
      <c r="AO26" s="85" t="s">
        <v>46</v>
      </c>
      <c r="AP26" s="86"/>
      <c r="AQ26" s="87"/>
      <c r="AR26" s="85" t="s">
        <v>48</v>
      </c>
      <c r="AS26" s="86"/>
      <c r="AT26" s="87"/>
    </row>
    <row r="27" spans="1:46" ht="20.25" customHeight="1">
      <c r="A27" s="6" t="s">
        <v>14</v>
      </c>
      <c r="B27" s="6" t="s">
        <v>15</v>
      </c>
      <c r="C27" s="6" t="s">
        <v>16</v>
      </c>
      <c r="D27" s="7" t="s">
        <v>17</v>
      </c>
      <c r="E27" s="8" t="s">
        <v>15</v>
      </c>
      <c r="F27" s="8" t="s">
        <v>16</v>
      </c>
      <c r="G27" s="7" t="s">
        <v>18</v>
      </c>
      <c r="H27" s="8" t="s">
        <v>15</v>
      </c>
      <c r="I27" s="8" t="s">
        <v>16</v>
      </c>
      <c r="J27" s="7" t="s">
        <v>19</v>
      </c>
      <c r="K27" s="8" t="s">
        <v>15</v>
      </c>
      <c r="L27" s="8" t="s">
        <v>16</v>
      </c>
      <c r="M27" s="7" t="s">
        <v>20</v>
      </c>
      <c r="N27" s="8" t="s">
        <v>15</v>
      </c>
      <c r="O27" s="8" t="s">
        <v>16</v>
      </c>
      <c r="P27" s="7" t="s">
        <v>21</v>
      </c>
      <c r="Q27" s="8" t="s">
        <v>15</v>
      </c>
      <c r="R27" s="8" t="s">
        <v>16</v>
      </c>
      <c r="S27" s="7" t="s">
        <v>22</v>
      </c>
      <c r="T27" s="8" t="s">
        <v>15</v>
      </c>
      <c r="U27" s="8" t="s">
        <v>16</v>
      </c>
      <c r="V27" s="9" t="s">
        <v>23</v>
      </c>
      <c r="W27" s="8" t="s">
        <v>15</v>
      </c>
      <c r="X27" s="8" t="s">
        <v>16</v>
      </c>
      <c r="Y27" s="9" t="s">
        <v>24</v>
      </c>
      <c r="Z27" s="8" t="s">
        <v>15</v>
      </c>
      <c r="AA27" s="8" t="s">
        <v>16</v>
      </c>
      <c r="AB27" s="9" t="s">
        <v>18</v>
      </c>
      <c r="AC27" s="8" t="s">
        <v>15</v>
      </c>
      <c r="AD27" s="8" t="s">
        <v>16</v>
      </c>
      <c r="AE27" s="9" t="s">
        <v>19</v>
      </c>
      <c r="AF27" s="8" t="s">
        <v>15</v>
      </c>
      <c r="AG27" s="8" t="s">
        <v>16</v>
      </c>
      <c r="AH27" s="9" t="s">
        <v>20</v>
      </c>
      <c r="AI27" s="8" t="s">
        <v>15</v>
      </c>
      <c r="AJ27" s="8" t="s">
        <v>16</v>
      </c>
      <c r="AK27" s="6" t="s">
        <v>25</v>
      </c>
      <c r="AL27" s="8" t="s">
        <v>15</v>
      </c>
      <c r="AM27" s="8" t="s">
        <v>16</v>
      </c>
      <c r="AN27" s="6" t="s">
        <v>25</v>
      </c>
      <c r="AO27" s="8" t="s">
        <v>15</v>
      </c>
      <c r="AP27" s="8" t="s">
        <v>16</v>
      </c>
      <c r="AQ27" s="6" t="s">
        <v>25</v>
      </c>
      <c r="AR27" s="8" t="s">
        <v>15</v>
      </c>
      <c r="AS27" s="8" t="s">
        <v>16</v>
      </c>
      <c r="AT27" s="6" t="s">
        <v>25</v>
      </c>
    </row>
    <row r="28" spans="1:46" ht="20.25" customHeight="1">
      <c r="A28" s="10" t="s">
        <v>26</v>
      </c>
      <c r="B28" s="11">
        <v>175987</v>
      </c>
      <c r="C28" s="11">
        <v>171000</v>
      </c>
      <c r="D28" s="12">
        <v>1.0291637426900584</v>
      </c>
      <c r="E28" s="11">
        <v>174482</v>
      </c>
      <c r="F28" s="11">
        <v>173683</v>
      </c>
      <c r="G28" s="12">
        <v>1.0046003350932446</v>
      </c>
      <c r="H28" s="11">
        <v>137693</v>
      </c>
      <c r="I28" s="11">
        <v>146397</v>
      </c>
      <c r="J28" s="12">
        <v>0.9405452297519757</v>
      </c>
      <c r="K28" s="11">
        <v>57168</v>
      </c>
      <c r="L28" s="11">
        <v>59890</v>
      </c>
      <c r="M28" s="12">
        <v>0.9545500083486391</v>
      </c>
      <c r="N28" s="11">
        <v>148071</v>
      </c>
      <c r="O28" s="11">
        <v>155255</v>
      </c>
      <c r="P28" s="12">
        <v>0.9537277382370938</v>
      </c>
      <c r="Q28" s="11">
        <v>151532</v>
      </c>
      <c r="R28" s="11">
        <v>164527</v>
      </c>
      <c r="S28" s="12">
        <v>0.9210160034523209</v>
      </c>
      <c r="T28" s="11">
        <v>153225</v>
      </c>
      <c r="U28" s="11">
        <v>157807</v>
      </c>
      <c r="V28" s="12">
        <v>0.9709645326252955</v>
      </c>
      <c r="W28" s="11">
        <v>126878</v>
      </c>
      <c r="X28" s="11">
        <v>128323</v>
      </c>
      <c r="Y28" s="12">
        <v>0.9887393530388161</v>
      </c>
      <c r="Z28" s="11">
        <v>152140</v>
      </c>
      <c r="AA28" s="11">
        <v>127915</v>
      </c>
      <c r="AB28" s="12">
        <v>1.1893835750302935</v>
      </c>
      <c r="AC28" s="11">
        <v>153186</v>
      </c>
      <c r="AD28" s="11">
        <v>156596</v>
      </c>
      <c r="AE28" s="12">
        <v>0.9782242202865974</v>
      </c>
      <c r="AF28" s="11">
        <v>124607</v>
      </c>
      <c r="AG28" s="11">
        <v>143863</v>
      </c>
      <c r="AH28" s="12">
        <v>0.8661504347886531</v>
      </c>
      <c r="AI28" s="11">
        <f>B28+E28+H28+K28+N28+Q28+T28+W28+Z28+AC28+AF28</f>
        <v>1554969</v>
      </c>
      <c r="AJ28" s="11">
        <f>C28+F28+I28+L28+O28+R28+U28+X28+AA28+AD28+AG28</f>
        <v>1585256</v>
      </c>
      <c r="AK28" s="12">
        <f>AI28/AJ28</f>
        <v>0.9808945684482506</v>
      </c>
      <c r="AL28" s="11">
        <f aca="true" t="shared" si="38" ref="AL28:AM33">SUM(B28,E28,H28)</f>
        <v>488162</v>
      </c>
      <c r="AM28" s="11">
        <f t="shared" si="38"/>
        <v>491080</v>
      </c>
      <c r="AN28" s="12">
        <f aca="true" t="shared" si="39" ref="AN28:AN35">AL28/AM28</f>
        <v>0.9940579946240938</v>
      </c>
      <c r="AO28" s="11">
        <f aca="true" t="shared" si="40" ref="AO28:AP33">SUM(K28,N28,Q28,T28)</f>
        <v>509996</v>
      </c>
      <c r="AP28" s="11">
        <f t="shared" si="40"/>
        <v>537479</v>
      </c>
      <c r="AQ28" s="12">
        <f aca="true" t="shared" si="41" ref="AQ28:AQ35">AO28/AP28</f>
        <v>0.948866839448611</v>
      </c>
      <c r="AR28" s="11">
        <f aca="true" t="shared" si="42" ref="AR28:AS33">SUM(K28,N28,Q28,T28,W28,Z28,AC28,AF28)</f>
        <v>1066807</v>
      </c>
      <c r="AS28" s="11">
        <f t="shared" si="42"/>
        <v>1094176</v>
      </c>
      <c r="AT28" s="12">
        <f aca="true" t="shared" si="43" ref="AT28:AT35">AR28/AS28</f>
        <v>0.9749866566256251</v>
      </c>
    </row>
    <row r="29" spans="1:46" ht="20.25" customHeight="1">
      <c r="A29" s="13" t="s">
        <v>27</v>
      </c>
      <c r="B29" s="14">
        <v>74509</v>
      </c>
      <c r="C29" s="14">
        <v>72522</v>
      </c>
      <c r="D29" s="12">
        <v>1.0273985824991037</v>
      </c>
      <c r="E29" s="14">
        <v>64367</v>
      </c>
      <c r="F29" s="14">
        <v>63936</v>
      </c>
      <c r="G29" s="12">
        <v>1.0067411161161162</v>
      </c>
      <c r="H29" s="14">
        <v>49828</v>
      </c>
      <c r="I29" s="14">
        <v>57724</v>
      </c>
      <c r="J29" s="12">
        <v>0.863211142678955</v>
      </c>
      <c r="K29" s="14">
        <v>22133</v>
      </c>
      <c r="L29" s="14">
        <v>25617</v>
      </c>
      <c r="M29" s="12">
        <v>0.8639965647812</v>
      </c>
      <c r="N29" s="14">
        <v>38292</v>
      </c>
      <c r="O29" s="14">
        <v>43223</v>
      </c>
      <c r="P29" s="12">
        <v>0.8859172199986118</v>
      </c>
      <c r="Q29" s="14">
        <v>39197</v>
      </c>
      <c r="R29" s="14">
        <v>45280</v>
      </c>
      <c r="S29" s="12">
        <v>0.8656581272084806</v>
      </c>
      <c r="T29" s="14">
        <v>55143</v>
      </c>
      <c r="U29" s="14">
        <v>46086</v>
      </c>
      <c r="V29" s="12">
        <v>1.1965238901184743</v>
      </c>
      <c r="W29" s="14">
        <v>48951</v>
      </c>
      <c r="X29" s="14">
        <v>54797</v>
      </c>
      <c r="Y29" s="12">
        <v>0.8933153274814315</v>
      </c>
      <c r="Z29" s="14">
        <v>51094</v>
      </c>
      <c r="AA29" s="14">
        <v>50615</v>
      </c>
      <c r="AB29" s="12">
        <v>1.0094635977477033</v>
      </c>
      <c r="AC29" s="14">
        <v>44303</v>
      </c>
      <c r="AD29" s="14">
        <v>59190</v>
      </c>
      <c r="AE29" s="12">
        <v>0.7484879202568001</v>
      </c>
      <c r="AF29" s="14">
        <v>38302</v>
      </c>
      <c r="AG29" s="14">
        <v>45783</v>
      </c>
      <c r="AH29" s="12">
        <v>0.8365987375226612</v>
      </c>
      <c r="AI29" s="14">
        <f>AI30+AI31</f>
        <v>526119</v>
      </c>
      <c r="AJ29" s="14">
        <f>AJ30+AJ31</f>
        <v>564773</v>
      </c>
      <c r="AK29" s="12">
        <f>AI29/AJ29</f>
        <v>0.9315583429094522</v>
      </c>
      <c r="AL29" s="43">
        <f t="shared" si="38"/>
        <v>188704</v>
      </c>
      <c r="AM29" s="43">
        <f t="shared" si="38"/>
        <v>194182</v>
      </c>
      <c r="AN29" s="12">
        <f t="shared" si="39"/>
        <v>0.9717893522571608</v>
      </c>
      <c r="AO29" s="43">
        <f t="shared" si="40"/>
        <v>154765</v>
      </c>
      <c r="AP29" s="43">
        <f t="shared" si="40"/>
        <v>160206</v>
      </c>
      <c r="AQ29" s="12">
        <f t="shared" si="41"/>
        <v>0.9660374767486861</v>
      </c>
      <c r="AR29" s="43">
        <f t="shared" si="42"/>
        <v>337415</v>
      </c>
      <c r="AS29" s="43">
        <f t="shared" si="42"/>
        <v>370591</v>
      </c>
      <c r="AT29" s="12">
        <f t="shared" si="43"/>
        <v>0.9104781281790437</v>
      </c>
    </row>
    <row r="30" spans="1:46" ht="20.25" customHeight="1">
      <c r="A30" s="10" t="s">
        <v>28</v>
      </c>
      <c r="B30" s="11">
        <v>53782</v>
      </c>
      <c r="C30" s="11">
        <v>51462</v>
      </c>
      <c r="D30" s="12">
        <v>1.0450818079359527</v>
      </c>
      <c r="E30" s="11">
        <v>44336</v>
      </c>
      <c r="F30" s="11">
        <v>43723</v>
      </c>
      <c r="G30" s="12">
        <v>1.0140200809642523</v>
      </c>
      <c r="H30" s="11">
        <v>33291</v>
      </c>
      <c r="I30" s="11">
        <v>38740</v>
      </c>
      <c r="J30" s="12">
        <v>0.8593443469282396</v>
      </c>
      <c r="K30" s="11">
        <v>14011</v>
      </c>
      <c r="L30" s="11">
        <v>16223</v>
      </c>
      <c r="M30" s="12">
        <v>0.8636503729273254</v>
      </c>
      <c r="N30" s="11">
        <v>22721</v>
      </c>
      <c r="O30" s="11">
        <v>25666</v>
      </c>
      <c r="P30" s="12">
        <v>0.885256759915842</v>
      </c>
      <c r="Q30" s="11">
        <v>22665</v>
      </c>
      <c r="R30" s="11">
        <v>26178</v>
      </c>
      <c r="S30" s="12">
        <v>0.8658033463213385</v>
      </c>
      <c r="T30" s="11">
        <v>36846</v>
      </c>
      <c r="U30" s="11">
        <v>26947</v>
      </c>
      <c r="V30" s="12">
        <v>1.3673507254982002</v>
      </c>
      <c r="W30" s="11">
        <v>33686</v>
      </c>
      <c r="X30" s="11">
        <v>38206</v>
      </c>
      <c r="Y30" s="12">
        <v>0.881693974768361</v>
      </c>
      <c r="Z30" s="11">
        <v>34332</v>
      </c>
      <c r="AA30" s="11">
        <v>35326</v>
      </c>
      <c r="AB30" s="12">
        <v>0.9718620845835928</v>
      </c>
      <c r="AC30" s="11">
        <v>27078</v>
      </c>
      <c r="AD30" s="11">
        <v>41278</v>
      </c>
      <c r="AE30" s="12">
        <v>0.6559910848393817</v>
      </c>
      <c r="AF30" s="11">
        <v>23650</v>
      </c>
      <c r="AG30" s="11">
        <v>28041</v>
      </c>
      <c r="AH30" s="12">
        <v>0.843407867051817</v>
      </c>
      <c r="AI30" s="11">
        <f aca="true" t="shared" si="44" ref="AI30:AJ33">B30+E30+H30+K30+N30+Q30+T30+W30+Z30+AC30+AF30</f>
        <v>346398</v>
      </c>
      <c r="AJ30" s="11">
        <f t="shared" si="44"/>
        <v>371790</v>
      </c>
      <c r="AK30" s="12">
        <f>AI30/AJ30</f>
        <v>0.9317033809408537</v>
      </c>
      <c r="AL30" s="11">
        <f t="shared" si="38"/>
        <v>131409</v>
      </c>
      <c r="AM30" s="11">
        <f t="shared" si="38"/>
        <v>133925</v>
      </c>
      <c r="AN30" s="12">
        <f t="shared" si="39"/>
        <v>0.9812133656897517</v>
      </c>
      <c r="AO30" s="11">
        <f t="shared" si="40"/>
        <v>96243</v>
      </c>
      <c r="AP30" s="11">
        <f t="shared" si="40"/>
        <v>95014</v>
      </c>
      <c r="AQ30" s="12">
        <f t="shared" si="41"/>
        <v>1.0129349359041826</v>
      </c>
      <c r="AR30" s="11">
        <f t="shared" si="42"/>
        <v>214989</v>
      </c>
      <c r="AS30" s="11">
        <f t="shared" si="42"/>
        <v>237865</v>
      </c>
      <c r="AT30" s="12">
        <f t="shared" si="43"/>
        <v>0.9038278014840351</v>
      </c>
    </row>
    <row r="31" spans="1:46" ht="20.25" customHeight="1">
      <c r="A31" s="10" t="s">
        <v>33</v>
      </c>
      <c r="B31" s="11">
        <v>20727</v>
      </c>
      <c r="C31" s="11">
        <v>21060</v>
      </c>
      <c r="D31" s="12">
        <v>0.9841880341880341</v>
      </c>
      <c r="E31" s="11">
        <v>20031</v>
      </c>
      <c r="F31" s="11">
        <v>20213</v>
      </c>
      <c r="G31" s="12">
        <v>0.9909958937317568</v>
      </c>
      <c r="H31" s="11">
        <v>16537</v>
      </c>
      <c r="I31" s="11">
        <v>18984</v>
      </c>
      <c r="J31" s="12">
        <v>0.8711019806152549</v>
      </c>
      <c r="K31" s="11">
        <v>8122</v>
      </c>
      <c r="L31" s="11">
        <v>9394</v>
      </c>
      <c r="M31" s="12">
        <v>0.8645944219714712</v>
      </c>
      <c r="N31" s="11">
        <v>15571</v>
      </c>
      <c r="O31" s="11">
        <v>17557</v>
      </c>
      <c r="P31" s="12">
        <v>0.8868827248390955</v>
      </c>
      <c r="Q31" s="11">
        <v>16532</v>
      </c>
      <c r="R31" s="11">
        <v>19102</v>
      </c>
      <c r="S31" s="12">
        <v>0.8654591142288766</v>
      </c>
      <c r="T31" s="11">
        <v>18297</v>
      </c>
      <c r="U31" s="11">
        <v>19139</v>
      </c>
      <c r="V31" s="12">
        <v>0.9560060609227232</v>
      </c>
      <c r="W31" s="11">
        <v>15265</v>
      </c>
      <c r="X31" s="11">
        <v>16591</v>
      </c>
      <c r="Y31" s="12">
        <v>0.9200771502621904</v>
      </c>
      <c r="Z31" s="11">
        <v>16762</v>
      </c>
      <c r="AA31" s="11">
        <v>15289</v>
      </c>
      <c r="AB31" s="12">
        <v>1.0963437765713913</v>
      </c>
      <c r="AC31" s="11">
        <v>17225</v>
      </c>
      <c r="AD31" s="11">
        <v>17912</v>
      </c>
      <c r="AE31" s="12">
        <v>0.9616458240285842</v>
      </c>
      <c r="AF31" s="11">
        <v>14652</v>
      </c>
      <c r="AG31" s="11">
        <v>17742</v>
      </c>
      <c r="AH31" s="12">
        <v>0.8258369969563747</v>
      </c>
      <c r="AI31" s="11">
        <f t="shared" si="44"/>
        <v>179721</v>
      </c>
      <c r="AJ31" s="11">
        <f t="shared" si="44"/>
        <v>192983</v>
      </c>
      <c r="AK31" s="12">
        <f>AI31/AJ31</f>
        <v>0.9312789209412228</v>
      </c>
      <c r="AL31" s="11">
        <f t="shared" si="38"/>
        <v>57295</v>
      </c>
      <c r="AM31" s="11">
        <f t="shared" si="38"/>
        <v>60257</v>
      </c>
      <c r="AN31" s="12">
        <f t="shared" si="39"/>
        <v>0.9508438853577178</v>
      </c>
      <c r="AO31" s="11">
        <f t="shared" si="40"/>
        <v>58522</v>
      </c>
      <c r="AP31" s="11">
        <f t="shared" si="40"/>
        <v>65192</v>
      </c>
      <c r="AQ31" s="12">
        <f t="shared" si="41"/>
        <v>0.8976868327402135</v>
      </c>
      <c r="AR31" s="11">
        <f t="shared" si="42"/>
        <v>122426</v>
      </c>
      <c r="AS31" s="11">
        <f t="shared" si="42"/>
        <v>132726</v>
      </c>
      <c r="AT31" s="12">
        <f t="shared" si="43"/>
        <v>0.9223965161309766</v>
      </c>
    </row>
    <row r="32" spans="1:46" ht="20.25" customHeight="1">
      <c r="A32" s="10" t="s">
        <v>34</v>
      </c>
      <c r="B32" s="11">
        <v>48614</v>
      </c>
      <c r="C32" s="11">
        <v>46006</v>
      </c>
      <c r="D32" s="12">
        <v>1.0566882580532975</v>
      </c>
      <c r="E32" s="11">
        <v>42582</v>
      </c>
      <c r="F32" s="11">
        <v>43584</v>
      </c>
      <c r="G32" s="12">
        <v>0.9770099118942731</v>
      </c>
      <c r="H32" s="11">
        <v>30800</v>
      </c>
      <c r="I32" s="11">
        <v>44662</v>
      </c>
      <c r="J32" s="12">
        <v>0.6896242891048319</v>
      </c>
      <c r="K32" s="11">
        <v>21904</v>
      </c>
      <c r="L32" s="11">
        <v>27357</v>
      </c>
      <c r="M32" s="12">
        <v>0.8006725883686077</v>
      </c>
      <c r="N32" s="11">
        <v>36094</v>
      </c>
      <c r="O32" s="11">
        <v>45317</v>
      </c>
      <c r="P32" s="12">
        <v>0.7964781428602953</v>
      </c>
      <c r="Q32" s="11">
        <v>36320</v>
      </c>
      <c r="R32" s="11">
        <v>45868</v>
      </c>
      <c r="S32" s="12">
        <v>0.7918374465858551</v>
      </c>
      <c r="T32" s="11">
        <v>43646</v>
      </c>
      <c r="U32" s="11">
        <v>46344</v>
      </c>
      <c r="V32" s="12">
        <v>0.9417831866045226</v>
      </c>
      <c r="W32" s="11">
        <v>39160</v>
      </c>
      <c r="X32" s="11">
        <v>39873</v>
      </c>
      <c r="Y32" s="12">
        <v>0.9821182253655356</v>
      </c>
      <c r="Z32" s="11">
        <v>39515</v>
      </c>
      <c r="AA32" s="11">
        <v>37553</v>
      </c>
      <c r="AB32" s="12">
        <v>1.0522461587622827</v>
      </c>
      <c r="AC32" s="11">
        <v>37029</v>
      </c>
      <c r="AD32" s="11">
        <v>41194</v>
      </c>
      <c r="AE32" s="12">
        <v>0.8988930426761179</v>
      </c>
      <c r="AF32" s="11">
        <v>30835</v>
      </c>
      <c r="AG32" s="11">
        <v>37555</v>
      </c>
      <c r="AH32" s="12">
        <v>0.821062441752097</v>
      </c>
      <c r="AI32" s="11">
        <f t="shared" si="44"/>
        <v>406499</v>
      </c>
      <c r="AJ32" s="11">
        <f t="shared" si="44"/>
        <v>455313</v>
      </c>
      <c r="AK32" s="12">
        <f>AI32/AJ32</f>
        <v>0.892790234410175</v>
      </c>
      <c r="AL32" s="11">
        <f t="shared" si="38"/>
        <v>121996</v>
      </c>
      <c r="AM32" s="11">
        <f t="shared" si="38"/>
        <v>134252</v>
      </c>
      <c r="AN32" s="12">
        <f t="shared" si="39"/>
        <v>0.9087089950242827</v>
      </c>
      <c r="AO32" s="11">
        <f t="shared" si="40"/>
        <v>137964</v>
      </c>
      <c r="AP32" s="11">
        <f t="shared" si="40"/>
        <v>164886</v>
      </c>
      <c r="AQ32" s="12">
        <f t="shared" si="41"/>
        <v>0.8367235544558058</v>
      </c>
      <c r="AR32" s="11">
        <f t="shared" si="42"/>
        <v>284503</v>
      </c>
      <c r="AS32" s="11">
        <f t="shared" si="42"/>
        <v>321061</v>
      </c>
      <c r="AT32" s="12">
        <f t="shared" si="43"/>
        <v>0.8861337876602888</v>
      </c>
    </row>
    <row r="33" spans="1:46" ht="20.25" customHeight="1" thickBot="1">
      <c r="A33" s="22" t="s">
        <v>35</v>
      </c>
      <c r="B33" s="16"/>
      <c r="C33" s="16"/>
      <c r="D33" s="23" t="s">
        <v>41</v>
      </c>
      <c r="E33" s="16"/>
      <c r="F33" s="16"/>
      <c r="G33" s="23" t="s">
        <v>41</v>
      </c>
      <c r="H33" s="16"/>
      <c r="I33" s="16"/>
      <c r="J33" s="23" t="s">
        <v>41</v>
      </c>
      <c r="K33" s="16"/>
      <c r="L33" s="16"/>
      <c r="M33" s="23" t="s">
        <v>41</v>
      </c>
      <c r="N33" s="16"/>
      <c r="O33" s="16"/>
      <c r="P33" s="23" t="s">
        <v>41</v>
      </c>
      <c r="Q33" s="16"/>
      <c r="R33" s="16"/>
      <c r="S33" s="23" t="s">
        <v>41</v>
      </c>
      <c r="T33" s="16"/>
      <c r="U33" s="16"/>
      <c r="V33" s="23" t="s">
        <v>41</v>
      </c>
      <c r="W33" s="16"/>
      <c r="X33" s="16"/>
      <c r="Y33" s="23" t="s">
        <v>41</v>
      </c>
      <c r="Z33" s="16"/>
      <c r="AA33" s="16"/>
      <c r="AB33" s="23" t="s">
        <v>41</v>
      </c>
      <c r="AC33" s="16"/>
      <c r="AD33" s="16"/>
      <c r="AE33" s="23" t="s">
        <v>41</v>
      </c>
      <c r="AF33" s="16"/>
      <c r="AG33" s="16"/>
      <c r="AH33" s="23" t="s">
        <v>41</v>
      </c>
      <c r="AI33" s="16">
        <f t="shared" si="44"/>
        <v>0</v>
      </c>
      <c r="AJ33" s="16">
        <f t="shared" si="44"/>
        <v>0</v>
      </c>
      <c r="AK33" s="23" t="s">
        <v>41</v>
      </c>
      <c r="AL33" s="11">
        <f t="shared" si="38"/>
        <v>0</v>
      </c>
      <c r="AM33" s="11">
        <f t="shared" si="38"/>
        <v>0</v>
      </c>
      <c r="AN33" s="15" t="e">
        <f t="shared" si="39"/>
        <v>#DIV/0!</v>
      </c>
      <c r="AO33" s="11">
        <f t="shared" si="40"/>
        <v>0</v>
      </c>
      <c r="AP33" s="11">
        <f t="shared" si="40"/>
        <v>0</v>
      </c>
      <c r="AQ33" s="15" t="e">
        <f t="shared" si="41"/>
        <v>#DIV/0!</v>
      </c>
      <c r="AR33" s="11">
        <f t="shared" si="42"/>
        <v>0</v>
      </c>
      <c r="AS33" s="11">
        <f t="shared" si="42"/>
        <v>0</v>
      </c>
      <c r="AT33" s="15" t="e">
        <f t="shared" si="43"/>
        <v>#DIV/0!</v>
      </c>
    </row>
    <row r="34" spans="1:46" ht="20.25" customHeight="1" thickBot="1">
      <c r="A34" s="17" t="s">
        <v>29</v>
      </c>
      <c r="B34" s="18">
        <f>B29+B32</f>
        <v>123123</v>
      </c>
      <c r="C34" s="18">
        <f>C29+C32</f>
        <v>118528</v>
      </c>
      <c r="D34" s="19">
        <f>B34/C34</f>
        <v>1.03876721112311</v>
      </c>
      <c r="E34" s="18">
        <f>E29+E32</f>
        <v>106949</v>
      </c>
      <c r="F34" s="18">
        <f>F29+F32</f>
        <v>107520</v>
      </c>
      <c r="G34" s="19">
        <f>E34/F34</f>
        <v>0.9946893601190476</v>
      </c>
      <c r="H34" s="18">
        <f>H29+H32</f>
        <v>80628</v>
      </c>
      <c r="I34" s="18">
        <f>I29+I32</f>
        <v>102386</v>
      </c>
      <c r="J34" s="19">
        <f>H34/I34</f>
        <v>0.7874904772136816</v>
      </c>
      <c r="K34" s="18">
        <f>K29+K32</f>
        <v>44037</v>
      </c>
      <c r="L34" s="18">
        <f>L29+L32</f>
        <v>52974</v>
      </c>
      <c r="M34" s="19">
        <f>K34/L34</f>
        <v>0.8312945973496432</v>
      </c>
      <c r="N34" s="18">
        <f>N29+N32</f>
        <v>74386</v>
      </c>
      <c r="O34" s="18">
        <f>O29+O32</f>
        <v>88540</v>
      </c>
      <c r="P34" s="19">
        <f>N34/O34</f>
        <v>0.8401400496950531</v>
      </c>
      <c r="Q34" s="18">
        <f>Q29+Q32</f>
        <v>75517</v>
      </c>
      <c r="R34" s="18">
        <f>R29+R32</f>
        <v>91148</v>
      </c>
      <c r="S34" s="19">
        <f>Q34/R34</f>
        <v>0.8285096765699741</v>
      </c>
      <c r="T34" s="18">
        <f>T29+T32</f>
        <v>98789</v>
      </c>
      <c r="U34" s="18">
        <f>U29+U32</f>
        <v>92430</v>
      </c>
      <c r="V34" s="19">
        <f>T34/U34</f>
        <v>1.0687980093043383</v>
      </c>
      <c r="W34" s="18">
        <f>W29+W32</f>
        <v>88111</v>
      </c>
      <c r="X34" s="18">
        <f>X29+X32</f>
        <v>94670</v>
      </c>
      <c r="Y34" s="19">
        <f>W34/X34</f>
        <v>0.9307172282666103</v>
      </c>
      <c r="Z34" s="18">
        <f>Z29+Z32</f>
        <v>90609</v>
      </c>
      <c r="AA34" s="18">
        <f>AA29+AA32</f>
        <v>88168</v>
      </c>
      <c r="AB34" s="19">
        <f>Z34/AA34</f>
        <v>1.0276857816895018</v>
      </c>
      <c r="AC34" s="18">
        <f>AC29+AC32</f>
        <v>81332</v>
      </c>
      <c r="AD34" s="18">
        <f>AD29+AD32</f>
        <v>100384</v>
      </c>
      <c r="AE34" s="19">
        <f>AC34/AD34</f>
        <v>0.8102087982148549</v>
      </c>
      <c r="AF34" s="18">
        <f>AF29+AF32</f>
        <v>69137</v>
      </c>
      <c r="AG34" s="18">
        <f>AG29+AG32</f>
        <v>83338</v>
      </c>
      <c r="AH34" s="19">
        <f>AF34/AG34</f>
        <v>0.8295975425376179</v>
      </c>
      <c r="AI34" s="20">
        <f>AI29+AI32</f>
        <v>932618</v>
      </c>
      <c r="AJ34" s="18">
        <f>AJ29+AJ32</f>
        <v>1020086</v>
      </c>
      <c r="AK34" s="19">
        <f>AI34/AJ34</f>
        <v>0.9142542883639223</v>
      </c>
      <c r="AL34" s="20">
        <f>SUM(AL29,AL32)</f>
        <v>310700</v>
      </c>
      <c r="AM34" s="20">
        <f>SUM(AM29,AM32)</f>
        <v>328434</v>
      </c>
      <c r="AN34" s="19">
        <f t="shared" si="39"/>
        <v>0.9460043722635294</v>
      </c>
      <c r="AO34" s="20">
        <f>SUM(AO29,AO32)</f>
        <v>292729</v>
      </c>
      <c r="AP34" s="20">
        <f>SUM(AP29,AP32)</f>
        <v>325092</v>
      </c>
      <c r="AQ34" s="19">
        <f t="shared" si="41"/>
        <v>0.9004497188488182</v>
      </c>
      <c r="AR34" s="20">
        <f>SUM(AR29,AR32)</f>
        <v>621918</v>
      </c>
      <c r="AS34" s="20">
        <f>SUM(AS29,AS32)</f>
        <v>691652</v>
      </c>
      <c r="AT34" s="19">
        <f t="shared" si="43"/>
        <v>0.8991776211158212</v>
      </c>
    </row>
    <row r="35" spans="1:46" ht="20.25" customHeight="1" thickBot="1">
      <c r="A35" s="17" t="s">
        <v>30</v>
      </c>
      <c r="B35" s="18">
        <f>B28+B33+B34</f>
        <v>299110</v>
      </c>
      <c r="C35" s="18">
        <f>C28+C33+C34</f>
        <v>289528</v>
      </c>
      <c r="D35" s="19">
        <f>B35/C35</f>
        <v>1.0330952446740902</v>
      </c>
      <c r="E35" s="18">
        <f>E28+E33+E34</f>
        <v>281431</v>
      </c>
      <c r="F35" s="18">
        <f>F28+F33+F34</f>
        <v>281203</v>
      </c>
      <c r="G35" s="19">
        <f>E35/F35</f>
        <v>1.0008108021607167</v>
      </c>
      <c r="H35" s="18">
        <f>H28+H33+H34</f>
        <v>218321</v>
      </c>
      <c r="I35" s="18">
        <f>I28+I33+I34</f>
        <v>248783</v>
      </c>
      <c r="J35" s="19">
        <f>H35/I35</f>
        <v>0.8775559423272491</v>
      </c>
      <c r="K35" s="18">
        <f>K28+K33+K34</f>
        <v>101205</v>
      </c>
      <c r="L35" s="18">
        <f>L28+L33+L34</f>
        <v>112864</v>
      </c>
      <c r="M35" s="19">
        <f>K35/L35</f>
        <v>0.8966986815990927</v>
      </c>
      <c r="N35" s="18">
        <f>N28+N33+N34</f>
        <v>222457</v>
      </c>
      <c r="O35" s="18">
        <f>O28+O33+O34</f>
        <v>243795</v>
      </c>
      <c r="P35" s="19">
        <f>N35/O35</f>
        <v>0.9124756455218523</v>
      </c>
      <c r="Q35" s="18">
        <f>Q28+Q33+Q34</f>
        <v>227049</v>
      </c>
      <c r="R35" s="18">
        <f>R28+R33+R34</f>
        <v>255675</v>
      </c>
      <c r="S35" s="19">
        <f>Q35/R35</f>
        <v>0.8880375476679379</v>
      </c>
      <c r="T35" s="18">
        <f>T28+T33+T34</f>
        <v>252014</v>
      </c>
      <c r="U35" s="18">
        <f>U28+U33+U34</f>
        <v>250237</v>
      </c>
      <c r="V35" s="19">
        <f>T35/U35</f>
        <v>1.0071012679979379</v>
      </c>
      <c r="W35" s="18">
        <f>W28+W33+W34</f>
        <v>214989</v>
      </c>
      <c r="X35" s="18">
        <f>X28+X33+X34</f>
        <v>222993</v>
      </c>
      <c r="Y35" s="19">
        <f>W35/X35</f>
        <v>0.9641064966164857</v>
      </c>
      <c r="Z35" s="18">
        <f>Z28+Z33+Z34</f>
        <v>242749</v>
      </c>
      <c r="AA35" s="18">
        <f>AA28+AA33+AA34</f>
        <v>216083</v>
      </c>
      <c r="AB35" s="19">
        <f>Z35/AA35</f>
        <v>1.1234062836965426</v>
      </c>
      <c r="AC35" s="18">
        <f>AC28+AC33+AC34</f>
        <v>234518</v>
      </c>
      <c r="AD35" s="18">
        <f>AD28+AD33+AD34</f>
        <v>256980</v>
      </c>
      <c r="AE35" s="19">
        <f>AC35/AD35</f>
        <v>0.912592419643552</v>
      </c>
      <c r="AF35" s="18">
        <f>AF28+AF33+AF34</f>
        <v>193744</v>
      </c>
      <c r="AG35" s="18">
        <f>AG28+AG33+AG34</f>
        <v>227201</v>
      </c>
      <c r="AH35" s="19">
        <f>AF35/AG35</f>
        <v>0.8527427256042007</v>
      </c>
      <c r="AI35" s="20">
        <f>AI28+AI33+AI34</f>
        <v>2487587</v>
      </c>
      <c r="AJ35" s="18">
        <f>AJ28+AJ33+AJ34</f>
        <v>2605342</v>
      </c>
      <c r="AK35" s="19">
        <f>AI35/AJ35</f>
        <v>0.9548024789067999</v>
      </c>
      <c r="AL35" s="20">
        <f>SUM(AL28,AL33,AL34)</f>
        <v>798862</v>
      </c>
      <c r="AM35" s="20">
        <f>SUM(AM28,AM33,AM34)</f>
        <v>819514</v>
      </c>
      <c r="AN35" s="19">
        <f t="shared" si="39"/>
        <v>0.9747996983578072</v>
      </c>
      <c r="AO35" s="20">
        <f>SUM(AO28,AO33,AO34)</f>
        <v>802725</v>
      </c>
      <c r="AP35" s="20">
        <f>SUM(AP28,AP33,AP34)</f>
        <v>862571</v>
      </c>
      <c r="AQ35" s="19">
        <f t="shared" si="41"/>
        <v>0.9306190446931325</v>
      </c>
      <c r="AR35" s="20">
        <f>SUM(AR28,AR33,AR34)</f>
        <v>1688725</v>
      </c>
      <c r="AS35" s="20">
        <f>SUM(AS28,AS33,AS34)</f>
        <v>1785828</v>
      </c>
      <c r="AT35" s="19">
        <f t="shared" si="43"/>
        <v>0.9456257825501672</v>
      </c>
    </row>
    <row r="36" spans="1:46" ht="20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ht="22.5" customHeight="1">
      <c r="A37" s="1" t="s">
        <v>42</v>
      </c>
      <c r="B37" s="1"/>
      <c r="C37" s="1"/>
      <c r="D37" s="2" t="s">
        <v>43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20.25" customHeight="1">
      <c r="A38" s="5"/>
      <c r="B38" s="88" t="s">
        <v>2</v>
      </c>
      <c r="C38" s="89"/>
      <c r="D38" s="90"/>
      <c r="E38" s="88" t="s">
        <v>3</v>
      </c>
      <c r="F38" s="92"/>
      <c r="G38" s="90"/>
      <c r="H38" s="88" t="s">
        <v>4</v>
      </c>
      <c r="I38" s="92"/>
      <c r="J38" s="90"/>
      <c r="K38" s="88" t="s">
        <v>5</v>
      </c>
      <c r="L38" s="92"/>
      <c r="M38" s="90"/>
      <c r="N38" s="88" t="s">
        <v>6</v>
      </c>
      <c r="O38" s="92"/>
      <c r="P38" s="90"/>
      <c r="Q38" s="88" t="s">
        <v>7</v>
      </c>
      <c r="R38" s="92"/>
      <c r="S38" s="90"/>
      <c r="T38" s="88" t="s">
        <v>8</v>
      </c>
      <c r="U38" s="92"/>
      <c r="V38" s="90"/>
      <c r="W38" s="88" t="s">
        <v>9</v>
      </c>
      <c r="X38" s="89"/>
      <c r="Y38" s="90"/>
      <c r="Z38" s="88" t="s">
        <v>10</v>
      </c>
      <c r="AA38" s="92"/>
      <c r="AB38" s="90"/>
      <c r="AC38" s="88" t="s">
        <v>11</v>
      </c>
      <c r="AD38" s="92"/>
      <c r="AE38" s="90"/>
      <c r="AF38" s="88" t="s">
        <v>12</v>
      </c>
      <c r="AG38" s="92"/>
      <c r="AH38" s="90"/>
      <c r="AI38" s="91" t="s">
        <v>13</v>
      </c>
      <c r="AJ38" s="86"/>
      <c r="AK38" s="87"/>
      <c r="AL38" s="85" t="s">
        <v>47</v>
      </c>
      <c r="AM38" s="86"/>
      <c r="AN38" s="87"/>
      <c r="AO38" s="85" t="s">
        <v>46</v>
      </c>
      <c r="AP38" s="86"/>
      <c r="AQ38" s="87"/>
      <c r="AR38" s="85" t="s">
        <v>48</v>
      </c>
      <c r="AS38" s="86"/>
      <c r="AT38" s="87"/>
    </row>
    <row r="39" spans="1:46" ht="20.25" customHeight="1">
      <c r="A39" s="6" t="s">
        <v>14</v>
      </c>
      <c r="B39" s="6" t="s">
        <v>15</v>
      </c>
      <c r="C39" s="6" t="s">
        <v>16</v>
      </c>
      <c r="D39" s="7" t="s">
        <v>17</v>
      </c>
      <c r="E39" s="8" t="s">
        <v>15</v>
      </c>
      <c r="F39" s="8" t="s">
        <v>16</v>
      </c>
      <c r="G39" s="7" t="s">
        <v>18</v>
      </c>
      <c r="H39" s="8" t="s">
        <v>15</v>
      </c>
      <c r="I39" s="8" t="s">
        <v>16</v>
      </c>
      <c r="J39" s="7" t="s">
        <v>19</v>
      </c>
      <c r="K39" s="8" t="s">
        <v>15</v>
      </c>
      <c r="L39" s="8" t="s">
        <v>16</v>
      </c>
      <c r="M39" s="7" t="s">
        <v>20</v>
      </c>
      <c r="N39" s="8" t="s">
        <v>15</v>
      </c>
      <c r="O39" s="8" t="s">
        <v>16</v>
      </c>
      <c r="P39" s="7" t="s">
        <v>21</v>
      </c>
      <c r="Q39" s="8" t="s">
        <v>15</v>
      </c>
      <c r="R39" s="8" t="s">
        <v>16</v>
      </c>
      <c r="S39" s="7" t="s">
        <v>22</v>
      </c>
      <c r="T39" s="8" t="s">
        <v>15</v>
      </c>
      <c r="U39" s="8" t="s">
        <v>16</v>
      </c>
      <c r="V39" s="9" t="s">
        <v>23</v>
      </c>
      <c r="W39" s="8" t="s">
        <v>15</v>
      </c>
      <c r="X39" s="8" t="s">
        <v>16</v>
      </c>
      <c r="Y39" s="9" t="s">
        <v>24</v>
      </c>
      <c r="Z39" s="8" t="s">
        <v>15</v>
      </c>
      <c r="AA39" s="8" t="s">
        <v>16</v>
      </c>
      <c r="AB39" s="9" t="s">
        <v>18</v>
      </c>
      <c r="AC39" s="8" t="s">
        <v>15</v>
      </c>
      <c r="AD39" s="8" t="s">
        <v>16</v>
      </c>
      <c r="AE39" s="9" t="s">
        <v>19</v>
      </c>
      <c r="AF39" s="8" t="s">
        <v>15</v>
      </c>
      <c r="AG39" s="8" t="s">
        <v>16</v>
      </c>
      <c r="AH39" s="9" t="s">
        <v>20</v>
      </c>
      <c r="AI39" s="8" t="s">
        <v>15</v>
      </c>
      <c r="AJ39" s="8" t="s">
        <v>16</v>
      </c>
      <c r="AK39" s="6" t="s">
        <v>25</v>
      </c>
      <c r="AL39" s="8" t="s">
        <v>15</v>
      </c>
      <c r="AM39" s="8" t="s">
        <v>16</v>
      </c>
      <c r="AN39" s="6" t="s">
        <v>25</v>
      </c>
      <c r="AO39" s="8" t="s">
        <v>15</v>
      </c>
      <c r="AP39" s="8" t="s">
        <v>16</v>
      </c>
      <c r="AQ39" s="6" t="s">
        <v>25</v>
      </c>
      <c r="AR39" s="8" t="s">
        <v>15</v>
      </c>
      <c r="AS39" s="8" t="s">
        <v>16</v>
      </c>
      <c r="AT39" s="6" t="s">
        <v>25</v>
      </c>
    </row>
    <row r="40" spans="1:46" ht="20.25" customHeight="1">
      <c r="A40" s="10" t="s">
        <v>26</v>
      </c>
      <c r="B40" s="11">
        <v>48479.635</v>
      </c>
      <c r="C40" s="11">
        <v>44529.436</v>
      </c>
      <c r="D40" s="12">
        <v>1.0887098367920043</v>
      </c>
      <c r="E40" s="11">
        <v>38159.594</v>
      </c>
      <c r="F40" s="11">
        <v>38645.038</v>
      </c>
      <c r="G40" s="12">
        <v>0.9874383873034359</v>
      </c>
      <c r="H40" s="11">
        <v>22460.899</v>
      </c>
      <c r="I40" s="11">
        <v>30966.798000000003</v>
      </c>
      <c r="J40" s="12">
        <v>0.7253219722620337</v>
      </c>
      <c r="K40" s="11">
        <v>14579.522</v>
      </c>
      <c r="L40" s="11">
        <v>16874.909</v>
      </c>
      <c r="M40" s="12">
        <v>0.8639763331464484</v>
      </c>
      <c r="N40" s="11">
        <v>27337.735999999997</v>
      </c>
      <c r="O40" s="11">
        <v>33554.178</v>
      </c>
      <c r="P40" s="12">
        <v>0.814734188988328</v>
      </c>
      <c r="Q40" s="11">
        <v>27017.656000000003</v>
      </c>
      <c r="R40" s="11">
        <v>32119.961</v>
      </c>
      <c r="S40" s="12">
        <v>0.8411484683932213</v>
      </c>
      <c r="T40" s="11">
        <v>35729.636</v>
      </c>
      <c r="U40" s="11">
        <v>34413.01</v>
      </c>
      <c r="V40" s="12">
        <v>1.038259541958114</v>
      </c>
      <c r="W40" s="11">
        <v>26642.621</v>
      </c>
      <c r="X40" s="11">
        <v>26335.139</v>
      </c>
      <c r="Y40" s="12">
        <v>1.0116757310451256</v>
      </c>
      <c r="Z40" s="11">
        <v>31996.221</v>
      </c>
      <c r="AA40" s="11">
        <v>26625.612</v>
      </c>
      <c r="AB40" s="12">
        <v>1.2017083776327846</v>
      </c>
      <c r="AC40" s="11">
        <v>28959.247</v>
      </c>
      <c r="AD40" s="11">
        <v>31048.752</v>
      </c>
      <c r="AE40" s="12">
        <v>0.932702448072631</v>
      </c>
      <c r="AF40" s="11">
        <v>21003.974</v>
      </c>
      <c r="AG40" s="11">
        <v>25011.877</v>
      </c>
      <c r="AH40" s="12">
        <v>0.8397600068159617</v>
      </c>
      <c r="AI40" s="11">
        <v>322366.741</v>
      </c>
      <c r="AJ40" s="11">
        <v>340124.71</v>
      </c>
      <c r="AK40" s="12">
        <f aca="true" t="shared" si="45" ref="AK40:AK47">AI40/AJ40</f>
        <v>0.9477898297950771</v>
      </c>
      <c r="AL40" s="11">
        <f aca="true" t="shared" si="46" ref="AL40:AM45">SUM(B40,E40,H40)</f>
        <v>109100.128</v>
      </c>
      <c r="AM40" s="11">
        <f t="shared" si="46"/>
        <v>114141.272</v>
      </c>
      <c r="AN40" s="12">
        <f aca="true" t="shared" si="47" ref="AN40:AN47">AL40/AM40</f>
        <v>0.9558341701326055</v>
      </c>
      <c r="AO40" s="11">
        <f aca="true" t="shared" si="48" ref="AO40:AP45">SUM(K40,N40,Q40,T40)</f>
        <v>104664.55</v>
      </c>
      <c r="AP40" s="11">
        <f t="shared" si="48"/>
        <v>116962.05799999999</v>
      </c>
      <c r="AQ40" s="12">
        <f aca="true" t="shared" si="49" ref="AQ40:AQ47">AO40/AP40</f>
        <v>0.8948589977785789</v>
      </c>
      <c r="AR40" s="11">
        <f aca="true" t="shared" si="50" ref="AR40:AS45">SUM(K40,N40,Q40,T40,W40,Z40,AC40,AF40)</f>
        <v>213266.61299999998</v>
      </c>
      <c r="AS40" s="11">
        <f t="shared" si="50"/>
        <v>225983.438</v>
      </c>
      <c r="AT40" s="12">
        <f aca="true" t="shared" si="51" ref="AT40:AT47">AR40/AS40</f>
        <v>0.9437267389480108</v>
      </c>
    </row>
    <row r="41" spans="1:46" ht="20.25" customHeight="1">
      <c r="A41" s="13" t="s">
        <v>27</v>
      </c>
      <c r="B41" s="14">
        <v>16061.659</v>
      </c>
      <c r="C41" s="14">
        <v>18643.908</v>
      </c>
      <c r="D41" s="12">
        <v>0.8614963665343125</v>
      </c>
      <c r="E41" s="14">
        <v>12551.089</v>
      </c>
      <c r="F41" s="14">
        <v>14012.77</v>
      </c>
      <c r="G41" s="12">
        <v>0.8956893604904669</v>
      </c>
      <c r="H41" s="14">
        <v>6323.023999999999</v>
      </c>
      <c r="I41" s="14">
        <v>13859.673999999999</v>
      </c>
      <c r="J41" s="12">
        <v>0.4562173684604703</v>
      </c>
      <c r="K41" s="14">
        <v>3550.241</v>
      </c>
      <c r="L41" s="14">
        <v>5733.489</v>
      </c>
      <c r="M41" s="12">
        <v>0.61921126908938</v>
      </c>
      <c r="N41" s="14">
        <v>5909.0830000000005</v>
      </c>
      <c r="O41" s="14">
        <v>10201.587</v>
      </c>
      <c r="P41" s="12">
        <v>0.5792317411006739</v>
      </c>
      <c r="Q41" s="14">
        <v>5165.333</v>
      </c>
      <c r="R41" s="14">
        <v>8780.597</v>
      </c>
      <c r="S41" s="12">
        <v>0.5882667203608137</v>
      </c>
      <c r="T41" s="14">
        <v>9426.132</v>
      </c>
      <c r="U41" s="14">
        <v>10005.401</v>
      </c>
      <c r="V41" s="12">
        <v>0.9421043694300708</v>
      </c>
      <c r="W41" s="14">
        <v>7443.52</v>
      </c>
      <c r="X41" s="14">
        <v>9011.981</v>
      </c>
      <c r="Y41" s="12">
        <v>0.8259582438089916</v>
      </c>
      <c r="Z41" s="14">
        <v>7988.842000000001</v>
      </c>
      <c r="AA41" s="14">
        <v>8069.404</v>
      </c>
      <c r="AB41" s="12">
        <v>0.9900163630424255</v>
      </c>
      <c r="AC41" s="14">
        <v>6435.5</v>
      </c>
      <c r="AD41" s="14">
        <v>11284.564999999999</v>
      </c>
      <c r="AE41" s="12">
        <v>0.5702922531794536</v>
      </c>
      <c r="AF41" s="14">
        <v>4689.053</v>
      </c>
      <c r="AG41" s="14">
        <v>7108.540999999999</v>
      </c>
      <c r="AH41" s="12">
        <v>0.6596364851802923</v>
      </c>
      <c r="AI41" s="14">
        <v>85543.476</v>
      </c>
      <c r="AJ41" s="14">
        <v>116711.91699999999</v>
      </c>
      <c r="AK41" s="12">
        <f t="shared" si="45"/>
        <v>0.7329455140386393</v>
      </c>
      <c r="AL41" s="43">
        <f t="shared" si="46"/>
        <v>34935.772</v>
      </c>
      <c r="AM41" s="43">
        <f t="shared" si="46"/>
        <v>46516.352</v>
      </c>
      <c r="AN41" s="12">
        <f t="shared" si="47"/>
        <v>0.751042816083256</v>
      </c>
      <c r="AO41" s="43">
        <f t="shared" si="48"/>
        <v>24050.788999999997</v>
      </c>
      <c r="AP41" s="43">
        <f t="shared" si="48"/>
        <v>34721.074</v>
      </c>
      <c r="AQ41" s="12">
        <f t="shared" si="49"/>
        <v>0.6926856294825441</v>
      </c>
      <c r="AR41" s="43">
        <f t="shared" si="50"/>
        <v>50607.704</v>
      </c>
      <c r="AS41" s="43">
        <f t="shared" si="50"/>
        <v>70195.565</v>
      </c>
      <c r="AT41" s="12">
        <f t="shared" si="51"/>
        <v>0.7209530117750316</v>
      </c>
    </row>
    <row r="42" spans="1:46" ht="20.25" customHeight="1">
      <c r="A42" s="10" t="s">
        <v>28</v>
      </c>
      <c r="B42" s="11">
        <v>12165.071</v>
      </c>
      <c r="C42" s="11">
        <v>12804.975</v>
      </c>
      <c r="D42" s="12">
        <v>0.9500269231294868</v>
      </c>
      <c r="E42" s="11">
        <v>9489.337</v>
      </c>
      <c r="F42" s="11">
        <v>10104.401</v>
      </c>
      <c r="G42" s="12">
        <v>0.9391290983008295</v>
      </c>
      <c r="H42" s="11">
        <v>4726.163</v>
      </c>
      <c r="I42" s="11">
        <v>9415.889</v>
      </c>
      <c r="J42" s="12">
        <v>0.5019348677538573</v>
      </c>
      <c r="K42" s="11">
        <v>2675.646</v>
      </c>
      <c r="L42" s="11">
        <v>4065.783</v>
      </c>
      <c r="M42" s="12">
        <v>0.658088737150999</v>
      </c>
      <c r="N42" s="11">
        <v>4165.889</v>
      </c>
      <c r="O42" s="11">
        <v>6563.005</v>
      </c>
      <c r="P42" s="12">
        <v>0.6347532875565385</v>
      </c>
      <c r="Q42" s="11">
        <v>3592.323</v>
      </c>
      <c r="R42" s="11">
        <v>5661.117</v>
      </c>
      <c r="S42" s="12">
        <v>0.634560811938704</v>
      </c>
      <c r="T42" s="11">
        <v>7155.663</v>
      </c>
      <c r="U42" s="11">
        <v>6286.666</v>
      </c>
      <c r="V42" s="12">
        <v>1.1382285936615686</v>
      </c>
      <c r="W42" s="11">
        <v>5234.251</v>
      </c>
      <c r="X42" s="11">
        <v>6121.102</v>
      </c>
      <c r="Y42" s="12">
        <v>0.8551157945088973</v>
      </c>
      <c r="Z42" s="11">
        <v>5721.879</v>
      </c>
      <c r="AA42" s="11">
        <v>5402.718</v>
      </c>
      <c r="AB42" s="12">
        <v>1.0590741548975904</v>
      </c>
      <c r="AC42" s="11">
        <v>4426.373</v>
      </c>
      <c r="AD42" s="11">
        <v>8729.835</v>
      </c>
      <c r="AE42" s="12">
        <v>0.5070397092270358</v>
      </c>
      <c r="AF42" s="11">
        <v>3097.263</v>
      </c>
      <c r="AG42" s="11">
        <v>5052.525</v>
      </c>
      <c r="AH42" s="12">
        <v>0.6130128994908487</v>
      </c>
      <c r="AI42" s="11">
        <v>62449.85799999999</v>
      </c>
      <c r="AJ42" s="11">
        <v>80208.01599999997</v>
      </c>
      <c r="AK42" s="12">
        <f t="shared" si="45"/>
        <v>0.7785987126274263</v>
      </c>
      <c r="AL42" s="11">
        <f t="shared" si="46"/>
        <v>26380.571</v>
      </c>
      <c r="AM42" s="11">
        <f t="shared" si="46"/>
        <v>32325.265</v>
      </c>
      <c r="AN42" s="12">
        <f t="shared" si="47"/>
        <v>0.8160975942501941</v>
      </c>
      <c r="AO42" s="11">
        <f t="shared" si="48"/>
        <v>17589.521</v>
      </c>
      <c r="AP42" s="11">
        <f t="shared" si="48"/>
        <v>22576.571</v>
      </c>
      <c r="AQ42" s="12">
        <f t="shared" si="49"/>
        <v>0.7791050731309019</v>
      </c>
      <c r="AR42" s="11">
        <f t="shared" si="50"/>
        <v>36069.287000000004</v>
      </c>
      <c r="AS42" s="11">
        <f t="shared" si="50"/>
        <v>47882.751</v>
      </c>
      <c r="AT42" s="12">
        <f t="shared" si="51"/>
        <v>0.753283515393675</v>
      </c>
    </row>
    <row r="43" spans="1:46" ht="20.25" customHeight="1">
      <c r="A43" s="10" t="s">
        <v>33</v>
      </c>
      <c r="B43" s="11">
        <v>3896.588</v>
      </c>
      <c r="C43" s="11">
        <v>5838.933</v>
      </c>
      <c r="D43" s="12">
        <v>0.6673459003554245</v>
      </c>
      <c r="E43" s="11">
        <v>3061.752</v>
      </c>
      <c r="F43" s="11">
        <v>3908.369</v>
      </c>
      <c r="G43" s="12">
        <v>0.7833835546234247</v>
      </c>
      <c r="H43" s="11">
        <v>1596.861</v>
      </c>
      <c r="I43" s="11">
        <v>4443.785</v>
      </c>
      <c r="J43" s="12">
        <v>0.3593470431175226</v>
      </c>
      <c r="K43" s="11">
        <v>874.595</v>
      </c>
      <c r="L43" s="11">
        <v>1667.706</v>
      </c>
      <c r="M43" s="12">
        <v>0.5244299654735307</v>
      </c>
      <c r="N43" s="11">
        <v>1743.194</v>
      </c>
      <c r="O43" s="11">
        <v>3638.582</v>
      </c>
      <c r="P43" s="12">
        <v>0.47908608353473964</v>
      </c>
      <c r="Q43" s="11">
        <v>1573.01</v>
      </c>
      <c r="R43" s="11">
        <v>3119.48</v>
      </c>
      <c r="S43" s="12">
        <v>0.5042539141138908</v>
      </c>
      <c r="T43" s="11">
        <v>2270.469</v>
      </c>
      <c r="U43" s="11">
        <v>3718.735</v>
      </c>
      <c r="V43" s="12">
        <v>0.6105487484319264</v>
      </c>
      <c r="W43" s="11">
        <v>2209.269</v>
      </c>
      <c r="X43" s="11">
        <v>2890.879</v>
      </c>
      <c r="Y43" s="12">
        <v>0.7642205017920155</v>
      </c>
      <c r="Z43" s="11">
        <v>2266.963</v>
      </c>
      <c r="AA43" s="11">
        <v>2666.686</v>
      </c>
      <c r="AB43" s="12">
        <v>0.8501049617390274</v>
      </c>
      <c r="AC43" s="11">
        <v>2009.127</v>
      </c>
      <c r="AD43" s="11">
        <v>2554.73</v>
      </c>
      <c r="AE43" s="12">
        <v>0.7864341828686398</v>
      </c>
      <c r="AF43" s="11">
        <v>1591.79</v>
      </c>
      <c r="AG43" s="11">
        <v>2056.016</v>
      </c>
      <c r="AH43" s="12">
        <v>0.7742109010824818</v>
      </c>
      <c r="AI43" s="11">
        <v>23093.618000000002</v>
      </c>
      <c r="AJ43" s="11">
        <v>36503.901000000005</v>
      </c>
      <c r="AK43" s="12">
        <f t="shared" si="45"/>
        <v>0.6326342491450434</v>
      </c>
      <c r="AL43" s="11">
        <f t="shared" si="46"/>
        <v>8555.201000000001</v>
      </c>
      <c r="AM43" s="11">
        <f t="shared" si="46"/>
        <v>14191.087</v>
      </c>
      <c r="AN43" s="12">
        <f t="shared" si="47"/>
        <v>0.6028573427814233</v>
      </c>
      <c r="AO43" s="11">
        <f t="shared" si="48"/>
        <v>6461.268</v>
      </c>
      <c r="AP43" s="11">
        <f t="shared" si="48"/>
        <v>12144.503</v>
      </c>
      <c r="AQ43" s="12">
        <f t="shared" si="49"/>
        <v>0.5320323112440254</v>
      </c>
      <c r="AR43" s="11">
        <f t="shared" si="50"/>
        <v>14538.417000000001</v>
      </c>
      <c r="AS43" s="11">
        <f t="shared" si="50"/>
        <v>22312.814000000002</v>
      </c>
      <c r="AT43" s="12">
        <f t="shared" si="51"/>
        <v>0.6515725448166242</v>
      </c>
    </row>
    <row r="44" spans="1:46" ht="20.25" customHeight="1">
      <c r="A44" s="10" t="s">
        <v>34</v>
      </c>
      <c r="B44" s="11">
        <v>45067.301</v>
      </c>
      <c r="C44" s="11">
        <v>44219.432</v>
      </c>
      <c r="D44" s="12">
        <v>1.0191741268861165</v>
      </c>
      <c r="E44" s="11">
        <v>35588.111</v>
      </c>
      <c r="F44" s="11">
        <v>39512.808</v>
      </c>
      <c r="G44" s="12">
        <v>0.9006727894408314</v>
      </c>
      <c r="H44" s="11">
        <v>18530.213</v>
      </c>
      <c r="I44" s="11">
        <v>32232.622</v>
      </c>
      <c r="J44" s="12">
        <v>0.5748900291139827</v>
      </c>
      <c r="K44" s="11">
        <v>12642.595</v>
      </c>
      <c r="L44" s="11">
        <v>17461.528</v>
      </c>
      <c r="M44" s="12">
        <v>0.7240256980946914</v>
      </c>
      <c r="N44" s="11">
        <v>25632.878</v>
      </c>
      <c r="O44" s="11">
        <v>34743.895</v>
      </c>
      <c r="P44" s="12">
        <v>0.7377663903255522</v>
      </c>
      <c r="Q44" s="11">
        <v>25070.215</v>
      </c>
      <c r="R44" s="11">
        <v>33806.99</v>
      </c>
      <c r="S44" s="12">
        <v>0.7415689773032146</v>
      </c>
      <c r="T44" s="11">
        <v>36868.933</v>
      </c>
      <c r="U44" s="11">
        <v>35052.404</v>
      </c>
      <c r="V44" s="12">
        <v>1.051823235861369</v>
      </c>
      <c r="W44" s="11">
        <v>32841.248</v>
      </c>
      <c r="X44" s="11">
        <v>25837.054</v>
      </c>
      <c r="Y44" s="12">
        <v>1.2710910462160276</v>
      </c>
      <c r="Z44" s="11">
        <v>33396.145</v>
      </c>
      <c r="AA44" s="11">
        <v>29784.871</v>
      </c>
      <c r="AB44" s="12">
        <v>1.1212452456147954</v>
      </c>
      <c r="AC44" s="11">
        <v>28950.713</v>
      </c>
      <c r="AD44" s="11">
        <v>32349.632</v>
      </c>
      <c r="AE44" s="12">
        <v>0.8949317568743904</v>
      </c>
      <c r="AF44" s="11">
        <v>20564.176</v>
      </c>
      <c r="AG44" s="11">
        <v>25432</v>
      </c>
      <c r="AH44" s="12">
        <v>0.8085945265806858</v>
      </c>
      <c r="AI44" s="11">
        <v>315152.52799999993</v>
      </c>
      <c r="AJ44" s="11">
        <v>350433.2359999999</v>
      </c>
      <c r="AK44" s="12">
        <f t="shared" si="45"/>
        <v>0.8993225973577461</v>
      </c>
      <c r="AL44" s="11">
        <f t="shared" si="46"/>
        <v>99185.625</v>
      </c>
      <c r="AM44" s="11">
        <f t="shared" si="46"/>
        <v>115964.862</v>
      </c>
      <c r="AN44" s="12">
        <f t="shared" si="47"/>
        <v>0.8553075758413786</v>
      </c>
      <c r="AO44" s="11">
        <f t="shared" si="48"/>
        <v>100214.62099999998</v>
      </c>
      <c r="AP44" s="11">
        <f t="shared" si="48"/>
        <v>121064.81700000001</v>
      </c>
      <c r="AQ44" s="12">
        <f t="shared" si="49"/>
        <v>0.8277765868179521</v>
      </c>
      <c r="AR44" s="11">
        <f t="shared" si="50"/>
        <v>215966.90299999996</v>
      </c>
      <c r="AS44" s="11">
        <f t="shared" si="50"/>
        <v>234468.37400000004</v>
      </c>
      <c r="AT44" s="12">
        <f t="shared" si="51"/>
        <v>0.9210918270794164</v>
      </c>
    </row>
    <row r="45" spans="1:46" ht="20.25" customHeight="1" thickBot="1">
      <c r="A45" s="10" t="s">
        <v>35</v>
      </c>
      <c r="B45" s="16">
        <v>55.78</v>
      </c>
      <c r="C45" s="16">
        <v>31.302</v>
      </c>
      <c r="D45" s="15">
        <v>1.781994760718165</v>
      </c>
      <c r="E45" s="16">
        <v>68.668</v>
      </c>
      <c r="F45" s="16">
        <v>31.13</v>
      </c>
      <c r="G45" s="15">
        <v>2.205846450369419</v>
      </c>
      <c r="H45" s="16">
        <v>32.829</v>
      </c>
      <c r="I45" s="16">
        <v>24.22</v>
      </c>
      <c r="J45" s="15">
        <v>1.3554500412881916</v>
      </c>
      <c r="K45" s="16">
        <v>24.551</v>
      </c>
      <c r="L45" s="16">
        <v>12.623</v>
      </c>
      <c r="M45" s="15">
        <v>1.9449417729541314</v>
      </c>
      <c r="N45" s="16">
        <v>42.256</v>
      </c>
      <c r="O45" s="16">
        <v>10.76</v>
      </c>
      <c r="P45" s="15">
        <v>3.9271375464684017</v>
      </c>
      <c r="Q45" s="16">
        <v>32.616</v>
      </c>
      <c r="R45" s="16">
        <v>16.039</v>
      </c>
      <c r="S45" s="15">
        <v>2.033543238356506</v>
      </c>
      <c r="T45" s="16">
        <v>57.038</v>
      </c>
      <c r="U45" s="16">
        <v>21.28</v>
      </c>
      <c r="V45" s="15">
        <v>2.6803571428571424</v>
      </c>
      <c r="W45" s="16">
        <v>39.474</v>
      </c>
      <c r="X45" s="16">
        <v>12.232</v>
      </c>
      <c r="Y45" s="15">
        <v>3.227109221713538</v>
      </c>
      <c r="Z45" s="16">
        <v>39.138</v>
      </c>
      <c r="AA45" s="16">
        <v>14.953</v>
      </c>
      <c r="AB45" s="15">
        <v>2.617401190396576</v>
      </c>
      <c r="AC45" s="16">
        <v>29.203</v>
      </c>
      <c r="AD45" s="16">
        <v>20.701</v>
      </c>
      <c r="AE45" s="15">
        <v>1.4107047968697164</v>
      </c>
      <c r="AF45" s="16">
        <v>29.778</v>
      </c>
      <c r="AG45" s="16">
        <v>13.601</v>
      </c>
      <c r="AH45" s="15">
        <v>2.1893978383942354</v>
      </c>
      <c r="AI45" s="16">
        <v>451.33099999999996</v>
      </c>
      <c r="AJ45" s="16">
        <v>208.841</v>
      </c>
      <c r="AK45" s="15">
        <f t="shared" si="45"/>
        <v>2.161122576505571</v>
      </c>
      <c r="AL45" s="11">
        <f t="shared" si="46"/>
        <v>157.27700000000002</v>
      </c>
      <c r="AM45" s="11">
        <f t="shared" si="46"/>
        <v>86.652</v>
      </c>
      <c r="AN45" s="15">
        <f t="shared" si="47"/>
        <v>1.8150417763006048</v>
      </c>
      <c r="AO45" s="11">
        <f t="shared" si="48"/>
        <v>156.461</v>
      </c>
      <c r="AP45" s="11">
        <f t="shared" si="48"/>
        <v>60.702</v>
      </c>
      <c r="AQ45" s="15">
        <f t="shared" si="49"/>
        <v>2.5775262759052424</v>
      </c>
      <c r="AR45" s="11">
        <f t="shared" si="50"/>
        <v>294.05400000000003</v>
      </c>
      <c r="AS45" s="11">
        <f t="shared" si="50"/>
        <v>122.189</v>
      </c>
      <c r="AT45" s="15">
        <f t="shared" si="51"/>
        <v>2.406550507819853</v>
      </c>
    </row>
    <row r="46" spans="1:46" ht="20.25" customHeight="1" thickBot="1">
      <c r="A46" s="17" t="s">
        <v>29</v>
      </c>
      <c r="B46" s="18">
        <f>B41+B44</f>
        <v>61128.96</v>
      </c>
      <c r="C46" s="18">
        <f>C41+C44</f>
        <v>62863.34</v>
      </c>
      <c r="D46" s="19">
        <f>B46/C46</f>
        <v>0.9724103110016108</v>
      </c>
      <c r="E46" s="18">
        <f>E41+E44</f>
        <v>48139.2</v>
      </c>
      <c r="F46" s="18">
        <f>F41+F44</f>
        <v>53525.577999999994</v>
      </c>
      <c r="G46" s="19">
        <f>E46/F46</f>
        <v>0.899368148812891</v>
      </c>
      <c r="H46" s="18">
        <f>H41+H44</f>
        <v>24853.237</v>
      </c>
      <c r="I46" s="18">
        <f>I41+I44</f>
        <v>46092.296</v>
      </c>
      <c r="J46" s="19">
        <f>H46/I46</f>
        <v>0.5392058794380735</v>
      </c>
      <c r="K46" s="18">
        <f>K41+K44</f>
        <v>16192.836</v>
      </c>
      <c r="L46" s="18">
        <f>L41+L44</f>
        <v>23195.017</v>
      </c>
      <c r="M46" s="19">
        <f>K46/L46</f>
        <v>0.6981170136672027</v>
      </c>
      <c r="N46" s="18">
        <f>N41+N44</f>
        <v>31541.961000000003</v>
      </c>
      <c r="O46" s="18">
        <f>O41+O44</f>
        <v>44945.481999999996</v>
      </c>
      <c r="P46" s="19">
        <f>N46/O46</f>
        <v>0.7017826841861436</v>
      </c>
      <c r="Q46" s="18">
        <f>Q41+Q44</f>
        <v>30235.548</v>
      </c>
      <c r="R46" s="18">
        <f>R41+R44</f>
        <v>42587.587</v>
      </c>
      <c r="S46" s="19">
        <f>Q46/R46</f>
        <v>0.7099615200081657</v>
      </c>
      <c r="T46" s="18">
        <f>T41+T44</f>
        <v>46295.064999999995</v>
      </c>
      <c r="U46" s="18">
        <f>U41+U44</f>
        <v>45057.805</v>
      </c>
      <c r="V46" s="19">
        <f>T46/U46</f>
        <v>1.0274593935501295</v>
      </c>
      <c r="W46" s="18">
        <f>W41+W44</f>
        <v>40284.768</v>
      </c>
      <c r="X46" s="18">
        <f>X41+X44</f>
        <v>34849.035</v>
      </c>
      <c r="Y46" s="19">
        <f>W46/X46</f>
        <v>1.1559794410376067</v>
      </c>
      <c r="Z46" s="18">
        <f>Z41+Z44</f>
        <v>41384.986999999994</v>
      </c>
      <c r="AA46" s="18">
        <f>AA41+AA44</f>
        <v>37854.275</v>
      </c>
      <c r="AB46" s="19">
        <f>Z46/AA46</f>
        <v>1.0932711562960853</v>
      </c>
      <c r="AC46" s="18">
        <f>AC41+AC44</f>
        <v>35386.213</v>
      </c>
      <c r="AD46" s="18">
        <f>AD41+AD44</f>
        <v>43634.197</v>
      </c>
      <c r="AE46" s="19">
        <f>AC46/AD46</f>
        <v>0.8109743144809105</v>
      </c>
      <c r="AF46" s="18">
        <f>AF41+AF44</f>
        <v>25253.229</v>
      </c>
      <c r="AG46" s="18">
        <f>AG41+AG44</f>
        <v>32540.540999999997</v>
      </c>
      <c r="AH46" s="19">
        <f>AF46/AG46</f>
        <v>0.776054368610528</v>
      </c>
      <c r="AI46" s="20">
        <f>AI41+AI44</f>
        <v>400696.00399999996</v>
      </c>
      <c r="AJ46" s="18">
        <f>AJ41+AJ44</f>
        <v>467145.15299999993</v>
      </c>
      <c r="AK46" s="19">
        <f t="shared" si="45"/>
        <v>0.8577548143799322</v>
      </c>
      <c r="AL46" s="20">
        <f>SUM(AL41,AL44)</f>
        <v>134121.397</v>
      </c>
      <c r="AM46" s="20">
        <f>SUM(AM41,AM44)</f>
        <v>162481.21399999998</v>
      </c>
      <c r="AN46" s="19">
        <f t="shared" si="47"/>
        <v>0.8254578710865615</v>
      </c>
      <c r="AO46" s="20">
        <f>SUM(AO41,AO44)</f>
        <v>124265.40999999997</v>
      </c>
      <c r="AP46" s="20">
        <f>SUM(AP41,AP44)</f>
        <v>155785.891</v>
      </c>
      <c r="AQ46" s="19">
        <f t="shared" si="49"/>
        <v>0.7976679351533829</v>
      </c>
      <c r="AR46" s="20">
        <f>SUM(AR41,AR44)</f>
        <v>266574.60699999996</v>
      </c>
      <c r="AS46" s="20">
        <f>SUM(AS41,AS44)</f>
        <v>304663.939</v>
      </c>
      <c r="AT46" s="19">
        <f t="shared" si="51"/>
        <v>0.8749791914165462</v>
      </c>
    </row>
    <row r="47" spans="1:46" ht="20.25" customHeight="1" thickBot="1">
      <c r="A47" s="17" t="s">
        <v>30</v>
      </c>
      <c r="B47" s="18">
        <f>B40+B45+B46</f>
        <v>109664.375</v>
      </c>
      <c r="C47" s="18">
        <f>C40+C45+C46</f>
        <v>107424.07800000001</v>
      </c>
      <c r="D47" s="19">
        <f>B47/C47</f>
        <v>1.0208547007496773</v>
      </c>
      <c r="E47" s="18">
        <f>E40+E45+E46</f>
        <v>86367.462</v>
      </c>
      <c r="F47" s="18">
        <f>F40+F45+F46</f>
        <v>92201.74599999998</v>
      </c>
      <c r="G47" s="19">
        <f>E47/F47</f>
        <v>0.9367226299597409</v>
      </c>
      <c r="H47" s="18">
        <f>H40+H45+H46</f>
        <v>47346.965000000004</v>
      </c>
      <c r="I47" s="18">
        <f>I40+I45+I46</f>
        <v>77083.31400000001</v>
      </c>
      <c r="J47" s="19">
        <f>H47/I47</f>
        <v>0.6142310513530853</v>
      </c>
      <c r="K47" s="18">
        <f>K40+K45+K46</f>
        <v>30796.909</v>
      </c>
      <c r="L47" s="18">
        <f>L40+L45+L46</f>
        <v>40082.549</v>
      </c>
      <c r="M47" s="19">
        <f>K47/L47</f>
        <v>0.7683370885419488</v>
      </c>
      <c r="N47" s="18">
        <f>N40+N45+N46</f>
        <v>58921.953</v>
      </c>
      <c r="O47" s="18">
        <f>O40+O45+O46</f>
        <v>78510.42</v>
      </c>
      <c r="P47" s="19">
        <f>N47/O47</f>
        <v>0.7504985070771498</v>
      </c>
      <c r="Q47" s="18">
        <f>Q40+Q45+Q46</f>
        <v>57285.82000000001</v>
      </c>
      <c r="R47" s="18">
        <f>R40+R45+R46</f>
        <v>74723.587</v>
      </c>
      <c r="S47" s="19">
        <f>Q47/R47</f>
        <v>0.7666363768109795</v>
      </c>
      <c r="T47" s="18">
        <f>T40+T45+T46</f>
        <v>82081.739</v>
      </c>
      <c r="U47" s="18">
        <f>U40+U45+U46</f>
        <v>79492.095</v>
      </c>
      <c r="V47" s="19">
        <f>T47/U47</f>
        <v>1.0325773776625211</v>
      </c>
      <c r="W47" s="18">
        <f>W40+W45+W46</f>
        <v>66966.863</v>
      </c>
      <c r="X47" s="18">
        <f>X40+X45+X46</f>
        <v>61196.406</v>
      </c>
      <c r="Y47" s="19">
        <f>W47/X47</f>
        <v>1.0942940505362357</v>
      </c>
      <c r="Z47" s="18">
        <f>Z40+Z45+Z46</f>
        <v>73420.34599999999</v>
      </c>
      <c r="AA47" s="18">
        <f>AA40+AA45+AA46</f>
        <v>64494.840000000004</v>
      </c>
      <c r="AB47" s="19">
        <f>Z47/AA47</f>
        <v>1.1383910092652372</v>
      </c>
      <c r="AC47" s="18">
        <f>AC40+AC45+AC46</f>
        <v>64374.663</v>
      </c>
      <c r="AD47" s="18">
        <f>AD40+AD45+AD46</f>
        <v>74703.65</v>
      </c>
      <c r="AE47" s="19">
        <f>AC47/AD47</f>
        <v>0.8617338376371169</v>
      </c>
      <c r="AF47" s="18">
        <f>AF40+AF45+AF46</f>
        <v>46286.981</v>
      </c>
      <c r="AG47" s="18">
        <f>AG40+AG45+AG46</f>
        <v>57566.019</v>
      </c>
      <c r="AH47" s="19">
        <f>AF47/AG47</f>
        <v>0.804067778249526</v>
      </c>
      <c r="AI47" s="20">
        <f>AI40+AI45+AI46</f>
        <v>723514.0759999999</v>
      </c>
      <c r="AJ47" s="18">
        <f>AJ40+AJ45+AJ46</f>
        <v>807478.7039999999</v>
      </c>
      <c r="AK47" s="19">
        <f t="shared" si="45"/>
        <v>0.8960162941956671</v>
      </c>
      <c r="AL47" s="20">
        <f>SUM(AL40,AL45,AL46)</f>
        <v>243378.802</v>
      </c>
      <c r="AM47" s="20">
        <f>SUM(AM40,AM45,AM46)</f>
        <v>276709.138</v>
      </c>
      <c r="AN47" s="19">
        <f t="shared" si="47"/>
        <v>0.8795473968047994</v>
      </c>
      <c r="AO47" s="20">
        <f>SUM(AO40,AO45,AO46)</f>
        <v>229086.42099999997</v>
      </c>
      <c r="AP47" s="20">
        <f>SUM(AP40,AP45,AP46)</f>
        <v>272808.651</v>
      </c>
      <c r="AQ47" s="19">
        <f t="shared" si="49"/>
        <v>0.8397329782624817</v>
      </c>
      <c r="AR47" s="20">
        <f>SUM(AR40,AR45,AR46)</f>
        <v>480135.274</v>
      </c>
      <c r="AS47" s="20">
        <f>SUM(AS40,AS45,AS46)</f>
        <v>530769.566</v>
      </c>
      <c r="AT47" s="19">
        <f t="shared" si="51"/>
        <v>0.9046021188034733</v>
      </c>
    </row>
    <row r="48" spans="1:4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22.5" customHeight="1">
      <c r="A49" s="1" t="s">
        <v>0</v>
      </c>
      <c r="B49" s="1"/>
      <c r="C49" s="1"/>
      <c r="D49" s="2" t="s">
        <v>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31.5" customHeight="1">
      <c r="A50" s="5"/>
      <c r="B50" s="88" t="s">
        <v>2</v>
      </c>
      <c r="C50" s="89"/>
      <c r="D50" s="90"/>
      <c r="E50" s="88" t="s">
        <v>3</v>
      </c>
      <c r="F50" s="92"/>
      <c r="G50" s="90"/>
      <c r="H50" s="88" t="s">
        <v>4</v>
      </c>
      <c r="I50" s="92"/>
      <c r="J50" s="90"/>
      <c r="K50" s="88" t="s">
        <v>5</v>
      </c>
      <c r="L50" s="92"/>
      <c r="M50" s="90"/>
      <c r="N50" s="88" t="s">
        <v>6</v>
      </c>
      <c r="O50" s="92"/>
      <c r="P50" s="90"/>
      <c r="Q50" s="88" t="s">
        <v>7</v>
      </c>
      <c r="R50" s="92"/>
      <c r="S50" s="90"/>
      <c r="T50" s="88" t="s">
        <v>8</v>
      </c>
      <c r="U50" s="92"/>
      <c r="V50" s="90"/>
      <c r="W50" s="88" t="s">
        <v>9</v>
      </c>
      <c r="X50" s="89"/>
      <c r="Y50" s="90"/>
      <c r="Z50" s="88" t="s">
        <v>10</v>
      </c>
      <c r="AA50" s="92"/>
      <c r="AB50" s="90"/>
      <c r="AC50" s="88" t="s">
        <v>11</v>
      </c>
      <c r="AD50" s="92"/>
      <c r="AE50" s="90"/>
      <c r="AF50" s="88" t="s">
        <v>12</v>
      </c>
      <c r="AG50" s="92"/>
      <c r="AH50" s="90"/>
      <c r="AI50" s="91" t="s">
        <v>13</v>
      </c>
      <c r="AJ50" s="86"/>
      <c r="AK50" s="87"/>
      <c r="AL50" s="85" t="s">
        <v>47</v>
      </c>
      <c r="AM50" s="86"/>
      <c r="AN50" s="87"/>
      <c r="AO50" s="85" t="s">
        <v>46</v>
      </c>
      <c r="AP50" s="86"/>
      <c r="AQ50" s="87"/>
      <c r="AR50" s="85" t="s">
        <v>48</v>
      </c>
      <c r="AS50" s="86"/>
      <c r="AT50" s="87"/>
    </row>
    <row r="51" spans="1:46" ht="31.5" customHeight="1">
      <c r="A51" s="6" t="s">
        <v>14</v>
      </c>
      <c r="B51" s="6" t="s">
        <v>15</v>
      </c>
      <c r="C51" s="6" t="s">
        <v>16</v>
      </c>
      <c r="D51" s="7" t="s">
        <v>17</v>
      </c>
      <c r="E51" s="8" t="s">
        <v>15</v>
      </c>
      <c r="F51" s="8" t="s">
        <v>16</v>
      </c>
      <c r="G51" s="7" t="s">
        <v>18</v>
      </c>
      <c r="H51" s="8" t="s">
        <v>15</v>
      </c>
      <c r="I51" s="8" t="s">
        <v>16</v>
      </c>
      <c r="J51" s="7" t="s">
        <v>19</v>
      </c>
      <c r="K51" s="8" t="s">
        <v>15</v>
      </c>
      <c r="L51" s="8" t="s">
        <v>16</v>
      </c>
      <c r="M51" s="7" t="s">
        <v>20</v>
      </c>
      <c r="N51" s="8" t="s">
        <v>15</v>
      </c>
      <c r="O51" s="8" t="s">
        <v>16</v>
      </c>
      <c r="P51" s="7" t="s">
        <v>21</v>
      </c>
      <c r="Q51" s="8" t="s">
        <v>15</v>
      </c>
      <c r="R51" s="8" t="s">
        <v>16</v>
      </c>
      <c r="S51" s="7" t="s">
        <v>22</v>
      </c>
      <c r="T51" s="8" t="s">
        <v>15</v>
      </c>
      <c r="U51" s="8" t="s">
        <v>16</v>
      </c>
      <c r="V51" s="9" t="s">
        <v>23</v>
      </c>
      <c r="W51" s="8" t="s">
        <v>15</v>
      </c>
      <c r="X51" s="8" t="s">
        <v>16</v>
      </c>
      <c r="Y51" s="9" t="s">
        <v>24</v>
      </c>
      <c r="Z51" s="8" t="s">
        <v>15</v>
      </c>
      <c r="AA51" s="8" t="s">
        <v>16</v>
      </c>
      <c r="AB51" s="9" t="s">
        <v>18</v>
      </c>
      <c r="AC51" s="8" t="s">
        <v>15</v>
      </c>
      <c r="AD51" s="8" t="s">
        <v>16</v>
      </c>
      <c r="AE51" s="9" t="s">
        <v>19</v>
      </c>
      <c r="AF51" s="8" t="s">
        <v>15</v>
      </c>
      <c r="AG51" s="8" t="s">
        <v>16</v>
      </c>
      <c r="AH51" s="9" t="s">
        <v>20</v>
      </c>
      <c r="AI51" s="8" t="s">
        <v>15</v>
      </c>
      <c r="AJ51" s="8" t="s">
        <v>16</v>
      </c>
      <c r="AK51" s="6" t="s">
        <v>25</v>
      </c>
      <c r="AL51" s="8" t="s">
        <v>15</v>
      </c>
      <c r="AM51" s="8" t="s">
        <v>16</v>
      </c>
      <c r="AN51" s="6" t="s">
        <v>25</v>
      </c>
      <c r="AO51" s="8" t="s">
        <v>15</v>
      </c>
      <c r="AP51" s="8" t="s">
        <v>16</v>
      </c>
      <c r="AQ51" s="6" t="s">
        <v>25</v>
      </c>
      <c r="AR51" s="8" t="s">
        <v>15</v>
      </c>
      <c r="AS51" s="8" t="s">
        <v>16</v>
      </c>
      <c r="AT51" s="6" t="s">
        <v>25</v>
      </c>
    </row>
    <row r="52" spans="1:46" ht="31.5" customHeight="1">
      <c r="A52" s="10" t="s">
        <v>26</v>
      </c>
      <c r="B52" s="11">
        <f>B4+B16+B28+B40</f>
        <v>1273750.635</v>
      </c>
      <c r="C52" s="11">
        <f>C4+C16+C28+C40</f>
        <v>1220423.436</v>
      </c>
      <c r="D52" s="12">
        <f aca="true" t="shared" si="52" ref="D52:D59">B52/C52</f>
        <v>1.0436956530225137</v>
      </c>
      <c r="E52" s="11">
        <f>E4+E16+E28+E40</f>
        <v>1258164.594</v>
      </c>
      <c r="F52" s="11">
        <f>F4+F16+F28+F40</f>
        <v>1234939.038</v>
      </c>
      <c r="G52" s="12">
        <f aca="true" t="shared" si="53" ref="G52:G59">E52/F52</f>
        <v>1.0188070465709904</v>
      </c>
      <c r="H52" s="11">
        <f>H4+H16+H28+H40</f>
        <v>1030162.899</v>
      </c>
      <c r="I52" s="11">
        <f>I4+I16+I28+I40</f>
        <v>1100936.798</v>
      </c>
      <c r="J52" s="12">
        <f aca="true" t="shared" si="54" ref="J52:J59">H52/I52</f>
        <v>0.9357148392818095</v>
      </c>
      <c r="K52" s="11">
        <f>K4+K16+K28+K40</f>
        <v>678238.522</v>
      </c>
      <c r="L52" s="11">
        <f>L4+L16+L28+L40</f>
        <v>722500.909</v>
      </c>
      <c r="M52" s="12">
        <f aca="true" t="shared" si="55" ref="M52:M59">K52/L52</f>
        <v>0.9387372576994225</v>
      </c>
      <c r="N52" s="11">
        <f>N4+N16+N28+N40</f>
        <v>1076364.736</v>
      </c>
      <c r="O52" s="11">
        <f>O4+O16+O28+O40</f>
        <v>1139015.178</v>
      </c>
      <c r="P52" s="12">
        <f aca="true" t="shared" si="56" ref="P52:P59">N52/O52</f>
        <v>0.9449959550934096</v>
      </c>
      <c r="Q52" s="11">
        <f>Q4+Q16+Q28+Q40</f>
        <v>1098486.656</v>
      </c>
      <c r="R52" s="11">
        <f>R4+R16+R28+R40</f>
        <v>1186238.961</v>
      </c>
      <c r="S52" s="12">
        <f aca="true" t="shared" si="57" ref="S52:S59">Q52/R52</f>
        <v>0.9260247657638687</v>
      </c>
      <c r="T52" s="11">
        <f>T4+T16+T28+T40</f>
        <v>1129372.636</v>
      </c>
      <c r="U52" s="11">
        <f>U4+U16+U28+U40</f>
        <v>1144067.01</v>
      </c>
      <c r="V52" s="12">
        <f aca="true" t="shared" si="58" ref="V52:V59">T52/U52</f>
        <v>0.9871560198209018</v>
      </c>
      <c r="W52" s="11">
        <f>W4+W16+W28+W40</f>
        <v>938400.621</v>
      </c>
      <c r="X52" s="11">
        <f>X4+X16+X28+X40</f>
        <v>947705.139</v>
      </c>
      <c r="Y52" s="12">
        <f aca="true" t="shared" si="59" ref="Y52:Y59">W52/X52</f>
        <v>0.990182053871927</v>
      </c>
      <c r="Z52" s="11">
        <f>Z4+Z16+Z28+Z40</f>
        <v>1048617.221</v>
      </c>
      <c r="AA52" s="11">
        <f>AA4+AA16+AA28+AA40</f>
        <v>931656.612</v>
      </c>
      <c r="AB52" s="12">
        <f aca="true" t="shared" si="60" ref="AB52:AB59">Z52/AA52</f>
        <v>1.125540470054647</v>
      </c>
      <c r="AC52" s="11">
        <f>AC4+AC16+AC28+AC40</f>
        <v>1051962.247</v>
      </c>
      <c r="AD52" s="11">
        <f>AD4+AD16+AD28+AD40</f>
        <v>1086772.752</v>
      </c>
      <c r="AE52" s="12">
        <f aca="true" t="shared" si="61" ref="AE52:AE59">AC52/AD52</f>
        <v>0.9679689199642354</v>
      </c>
      <c r="AF52" s="11">
        <f>AF4+AF16+AF28+AF40</f>
        <v>913279.974</v>
      </c>
      <c r="AG52" s="11">
        <f>AG4+AG16+AG28+AG40</f>
        <v>1011510.877</v>
      </c>
      <c r="AH52" s="12">
        <f aca="true" t="shared" si="62" ref="AH52:AH59">AF52/AG52</f>
        <v>0.9028869533352533</v>
      </c>
      <c r="AI52" s="11">
        <f>B52+E52+H52+K52+N52+Q52+T52+W52+Z52+AC52+AF52</f>
        <v>11496800.740999999</v>
      </c>
      <c r="AJ52" s="11">
        <f>C52+F52+I52+L52+O52+R52+U52+X52+AA52+AD52+AG52</f>
        <v>11725766.71</v>
      </c>
      <c r="AK52" s="12">
        <f aca="true" t="shared" si="63" ref="AK52:AK59">AI52/AJ52</f>
        <v>0.9804732624601226</v>
      </c>
      <c r="AL52" s="11">
        <f aca="true" t="shared" si="64" ref="AL52:AM57">SUM(B52,E52,H52)</f>
        <v>3562078.1280000005</v>
      </c>
      <c r="AM52" s="11">
        <f t="shared" si="64"/>
        <v>3556299.272</v>
      </c>
      <c r="AN52" s="12">
        <f aca="true" t="shared" si="65" ref="AN52:AN59">AL52/AM52</f>
        <v>1.0016249633560088</v>
      </c>
      <c r="AO52" s="11">
        <f aca="true" t="shared" si="66" ref="AO52:AP57">SUM(K52,N52,Q52,T52)</f>
        <v>3982462.55</v>
      </c>
      <c r="AP52" s="11">
        <f t="shared" si="66"/>
        <v>4191822.058</v>
      </c>
      <c r="AQ52" s="12">
        <f aca="true" t="shared" si="67" ref="AQ52:AQ59">AO52/AP52</f>
        <v>0.9500552492202186</v>
      </c>
      <c r="AR52" s="11">
        <f aca="true" t="shared" si="68" ref="AR52:AS57">SUM(K52,N52,Q52,T52,W52,Z52,AC52,AF52)</f>
        <v>7934722.613000001</v>
      </c>
      <c r="AS52" s="11">
        <f t="shared" si="68"/>
        <v>8169467.438000001</v>
      </c>
      <c r="AT52" s="12">
        <f aca="true" t="shared" si="69" ref="AT52:AT59">AR52/AS52</f>
        <v>0.9712655902258582</v>
      </c>
    </row>
    <row r="53" spans="1:46" ht="31.5" customHeight="1">
      <c r="A53" s="13" t="s">
        <v>27</v>
      </c>
      <c r="B53" s="14">
        <f>B54+B55</f>
        <v>720403.659</v>
      </c>
      <c r="C53" s="14">
        <f>C54+C55</f>
        <v>693548.9079999999</v>
      </c>
      <c r="D53" s="12">
        <f t="shared" si="52"/>
        <v>1.0387207746854388</v>
      </c>
      <c r="E53" s="14">
        <f>E54+E55</f>
        <v>627476.089</v>
      </c>
      <c r="F53" s="14">
        <f>F54+F55</f>
        <v>629113.77</v>
      </c>
      <c r="G53" s="12">
        <f t="shared" si="53"/>
        <v>0.9973968444531106</v>
      </c>
      <c r="H53" s="14">
        <f>H54+H55</f>
        <v>469452.024</v>
      </c>
      <c r="I53" s="14">
        <f>I54+I55</f>
        <v>564518.674</v>
      </c>
      <c r="J53" s="12">
        <f t="shared" si="54"/>
        <v>0.8315969791993099</v>
      </c>
      <c r="K53" s="14">
        <f>K54+K55</f>
        <v>268691.24100000004</v>
      </c>
      <c r="L53" s="14">
        <f>L54+L55</f>
        <v>308334.489</v>
      </c>
      <c r="M53" s="12">
        <f t="shared" si="55"/>
        <v>0.8714277856863428</v>
      </c>
      <c r="N53" s="14">
        <f>N54+N55</f>
        <v>367873.083</v>
      </c>
      <c r="O53" s="14">
        <f>O54+O55</f>
        <v>415075.587</v>
      </c>
      <c r="P53" s="12">
        <f t="shared" si="56"/>
        <v>0.8862797392128966</v>
      </c>
      <c r="Q53" s="14">
        <f>Q54+Q55</f>
        <v>363360.333</v>
      </c>
      <c r="R53" s="14">
        <f>R54+R55</f>
        <v>416983.597</v>
      </c>
      <c r="S53" s="12">
        <f t="shared" si="57"/>
        <v>0.8714019822703001</v>
      </c>
      <c r="T53" s="14">
        <f>T54+T55</f>
        <v>508752.132</v>
      </c>
      <c r="U53" s="14">
        <f>U54+U55</f>
        <v>420487.40099999995</v>
      </c>
      <c r="V53" s="12">
        <f t="shared" si="58"/>
        <v>1.2099105247626671</v>
      </c>
      <c r="W53" s="14">
        <f>W54+W55</f>
        <v>444500.52</v>
      </c>
      <c r="X53" s="14">
        <f>X54+X55</f>
        <v>486650.981</v>
      </c>
      <c r="Y53" s="12">
        <f t="shared" si="59"/>
        <v>0.9133866720798822</v>
      </c>
      <c r="Z53" s="14">
        <f>Z54+Z55</f>
        <v>477741.842</v>
      </c>
      <c r="AA53" s="14">
        <f>AA54+AA55</f>
        <v>460618.404</v>
      </c>
      <c r="AB53" s="12">
        <f t="shared" si="60"/>
        <v>1.037174888913036</v>
      </c>
      <c r="AC53" s="14">
        <f>AC54+AC55</f>
        <v>408119.5</v>
      </c>
      <c r="AD53" s="14">
        <f>AD54+AD55</f>
        <v>554851.5650000001</v>
      </c>
      <c r="AE53" s="12">
        <f t="shared" si="61"/>
        <v>0.7355471728731628</v>
      </c>
      <c r="AF53" s="14">
        <f>AF54+AF55</f>
        <v>355639.053</v>
      </c>
      <c r="AG53" s="14">
        <f>AG54+AG55</f>
        <v>422841.541</v>
      </c>
      <c r="AH53" s="12">
        <f t="shared" si="62"/>
        <v>0.8410693333463185</v>
      </c>
      <c r="AI53" s="14">
        <f>AI54+AI55</f>
        <v>5012009.476000001</v>
      </c>
      <c r="AJ53" s="14">
        <f>AJ54+AJ55</f>
        <v>5373024.916999999</v>
      </c>
      <c r="AK53" s="12">
        <f t="shared" si="63"/>
        <v>0.9328096469722739</v>
      </c>
      <c r="AL53" s="43">
        <f t="shared" si="64"/>
        <v>1817331.772</v>
      </c>
      <c r="AM53" s="43">
        <f t="shared" si="64"/>
        <v>1887181.352</v>
      </c>
      <c r="AN53" s="12">
        <f t="shared" si="65"/>
        <v>0.9629873515197813</v>
      </c>
      <c r="AO53" s="43">
        <f t="shared" si="66"/>
        <v>1508676.7889999999</v>
      </c>
      <c r="AP53" s="43">
        <f t="shared" si="66"/>
        <v>1560881.074</v>
      </c>
      <c r="AQ53" s="12">
        <f t="shared" si="67"/>
        <v>0.9665546044028719</v>
      </c>
      <c r="AR53" s="43">
        <f t="shared" si="68"/>
        <v>3194677.704</v>
      </c>
      <c r="AS53" s="43">
        <f t="shared" si="68"/>
        <v>3485843.5650000004</v>
      </c>
      <c r="AT53" s="12">
        <f t="shared" si="69"/>
        <v>0.9164719082854195</v>
      </c>
    </row>
    <row r="54" spans="1:46" ht="31.5" customHeight="1">
      <c r="A54" s="10" t="s">
        <v>28</v>
      </c>
      <c r="B54" s="11">
        <f aca="true" t="shared" si="70" ref="B54:C57">B6+B18+B30+B42</f>
        <v>532335.071</v>
      </c>
      <c r="C54" s="11">
        <f t="shared" si="70"/>
        <v>502987.975</v>
      </c>
      <c r="D54" s="12">
        <f t="shared" si="52"/>
        <v>1.058345522077342</v>
      </c>
      <c r="E54" s="11">
        <f aca="true" t="shared" si="71" ref="E54:F57">E6+E18+E30+E42</f>
        <v>445766.337</v>
      </c>
      <c r="F54" s="11">
        <f t="shared" si="71"/>
        <v>444048.401</v>
      </c>
      <c r="G54" s="12">
        <f t="shared" si="53"/>
        <v>1.003868803482078</v>
      </c>
      <c r="H54" s="11">
        <f aca="true" t="shared" si="72" ref="H54:I57">H6+H18+H30+H42</f>
        <v>322699.163</v>
      </c>
      <c r="I54" s="11">
        <f t="shared" si="72"/>
        <v>390017.889</v>
      </c>
      <c r="J54" s="12">
        <f t="shared" si="54"/>
        <v>0.8273957992731968</v>
      </c>
      <c r="K54" s="11">
        <f aca="true" t="shared" si="73" ref="K54:L57">K6+K18+K30+K42</f>
        <v>172654.646</v>
      </c>
      <c r="L54" s="11">
        <f t="shared" si="73"/>
        <v>195638.783</v>
      </c>
      <c r="M54" s="12">
        <f t="shared" si="55"/>
        <v>0.8825174812092346</v>
      </c>
      <c r="N54" s="11">
        <f aca="true" t="shared" si="74" ref="N54:O57">N6+N18+N30+N42</f>
        <v>227813.889</v>
      </c>
      <c r="O54" s="11">
        <f t="shared" si="74"/>
        <v>254049.005</v>
      </c>
      <c r="P54" s="12">
        <f t="shared" si="56"/>
        <v>0.8967320655320024</v>
      </c>
      <c r="Q54" s="11">
        <f aca="true" t="shared" si="75" ref="Q54:R57">Q6+Q18+Q30+Q42</f>
        <v>219168.323</v>
      </c>
      <c r="R54" s="11">
        <f t="shared" si="75"/>
        <v>248577.117</v>
      </c>
      <c r="S54" s="12">
        <f t="shared" si="57"/>
        <v>0.881691467199694</v>
      </c>
      <c r="T54" s="11">
        <f aca="true" t="shared" si="76" ref="T54:U57">T6+T18+T30+T42</f>
        <v>352566.663</v>
      </c>
      <c r="U54" s="11">
        <f t="shared" si="76"/>
        <v>252886.666</v>
      </c>
      <c r="V54" s="12">
        <f t="shared" si="58"/>
        <v>1.3941686549815957</v>
      </c>
      <c r="W54" s="11">
        <f aca="true" t="shared" si="77" ref="W54:X57">W6+W18+W30+W42</f>
        <v>309198.251</v>
      </c>
      <c r="X54" s="11">
        <f t="shared" si="77"/>
        <v>341473.102</v>
      </c>
      <c r="Y54" s="12">
        <f t="shared" si="59"/>
        <v>0.9054834749473181</v>
      </c>
      <c r="Z54" s="11">
        <f aca="true" t="shared" si="78" ref="Z54:AA57">Z6+Z18+Z30+Z42</f>
        <v>331414.879</v>
      </c>
      <c r="AA54" s="11">
        <f t="shared" si="78"/>
        <v>326327.718</v>
      </c>
      <c r="AB54" s="12">
        <f t="shared" si="60"/>
        <v>1.0155891170727949</v>
      </c>
      <c r="AC54" s="11">
        <f aca="true" t="shared" si="79" ref="AC54:AD57">AC6+AC18+AC30+AC42</f>
        <v>261738.373</v>
      </c>
      <c r="AD54" s="11">
        <f t="shared" si="79"/>
        <v>398566.835</v>
      </c>
      <c r="AE54" s="12">
        <f t="shared" si="61"/>
        <v>0.6566988269357634</v>
      </c>
      <c r="AF54" s="11">
        <f aca="true" t="shared" si="80" ref="AF54:AG57">AF6+AF18+AF30+AF42</f>
        <v>226976.263</v>
      </c>
      <c r="AG54" s="11">
        <f t="shared" si="80"/>
        <v>271324.525</v>
      </c>
      <c r="AH54" s="12">
        <f t="shared" si="62"/>
        <v>0.8365490108201608</v>
      </c>
      <c r="AI54" s="11">
        <f aca="true" t="shared" si="81" ref="AI54:AJ57">B54+E54+H54+K54+N54+Q54+T54+W54+Z54+AC54+AF54</f>
        <v>3402331.8580000005</v>
      </c>
      <c r="AJ54" s="11">
        <f t="shared" si="81"/>
        <v>3625898.016</v>
      </c>
      <c r="AK54" s="12">
        <f t="shared" si="63"/>
        <v>0.9383418515872567</v>
      </c>
      <c r="AL54" s="11">
        <f t="shared" si="64"/>
        <v>1300800.571</v>
      </c>
      <c r="AM54" s="11">
        <f t="shared" si="64"/>
        <v>1337054.265</v>
      </c>
      <c r="AN54" s="12">
        <f t="shared" si="65"/>
        <v>0.9728853981853909</v>
      </c>
      <c r="AO54" s="11">
        <f t="shared" si="66"/>
        <v>972203.521</v>
      </c>
      <c r="AP54" s="11">
        <f t="shared" si="66"/>
        <v>951151.571</v>
      </c>
      <c r="AQ54" s="12">
        <f t="shared" si="67"/>
        <v>1.0221331180453888</v>
      </c>
      <c r="AR54" s="11">
        <f t="shared" si="68"/>
        <v>2101531.2869999995</v>
      </c>
      <c r="AS54" s="11">
        <f t="shared" si="68"/>
        <v>2288843.7509999997</v>
      </c>
      <c r="AT54" s="12">
        <f t="shared" si="69"/>
        <v>0.91816284361125</v>
      </c>
    </row>
    <row r="55" spans="1:46" ht="31.5" customHeight="1">
      <c r="A55" s="10" t="s">
        <v>33</v>
      </c>
      <c r="B55" s="11">
        <f t="shared" si="70"/>
        <v>188068.588</v>
      </c>
      <c r="C55" s="11">
        <f t="shared" si="70"/>
        <v>190560.933</v>
      </c>
      <c r="D55" s="12">
        <f t="shared" si="52"/>
        <v>0.9869210075708434</v>
      </c>
      <c r="E55" s="11">
        <f t="shared" si="71"/>
        <v>181709.752</v>
      </c>
      <c r="F55" s="11">
        <f t="shared" si="71"/>
        <v>185065.369</v>
      </c>
      <c r="G55" s="12">
        <f t="shared" si="53"/>
        <v>0.9818679366208164</v>
      </c>
      <c r="H55" s="11">
        <f t="shared" si="72"/>
        <v>146752.861</v>
      </c>
      <c r="I55" s="11">
        <f t="shared" si="72"/>
        <v>174500.785</v>
      </c>
      <c r="J55" s="12">
        <f t="shared" si="54"/>
        <v>0.840986824214</v>
      </c>
      <c r="K55" s="11">
        <f t="shared" si="73"/>
        <v>96036.595</v>
      </c>
      <c r="L55" s="11">
        <f t="shared" si="73"/>
        <v>112695.706</v>
      </c>
      <c r="M55" s="12">
        <f t="shared" si="55"/>
        <v>0.8521761689837588</v>
      </c>
      <c r="N55" s="11">
        <f t="shared" si="74"/>
        <v>140059.194</v>
      </c>
      <c r="O55" s="11">
        <f t="shared" si="74"/>
        <v>161026.582</v>
      </c>
      <c r="P55" s="12">
        <f t="shared" si="56"/>
        <v>0.8697892749161129</v>
      </c>
      <c r="Q55" s="11">
        <f t="shared" si="75"/>
        <v>144192.01</v>
      </c>
      <c r="R55" s="11">
        <f t="shared" si="75"/>
        <v>168406.48</v>
      </c>
      <c r="S55" s="12">
        <f t="shared" si="57"/>
        <v>0.8562141433037493</v>
      </c>
      <c r="T55" s="11">
        <f t="shared" si="76"/>
        <v>156185.469</v>
      </c>
      <c r="U55" s="11">
        <f t="shared" si="76"/>
        <v>167600.735</v>
      </c>
      <c r="V55" s="12">
        <f t="shared" si="58"/>
        <v>0.9318901196942843</v>
      </c>
      <c r="W55" s="11">
        <f t="shared" si="77"/>
        <v>135302.269</v>
      </c>
      <c r="X55" s="11">
        <f t="shared" si="77"/>
        <v>145177.879</v>
      </c>
      <c r="Y55" s="12">
        <f t="shared" si="59"/>
        <v>0.9319757936400215</v>
      </c>
      <c r="Z55" s="11">
        <f t="shared" si="78"/>
        <v>146326.963</v>
      </c>
      <c r="AA55" s="11">
        <f t="shared" si="78"/>
        <v>134290.686</v>
      </c>
      <c r="AB55" s="12">
        <f t="shared" si="60"/>
        <v>1.08962853164664</v>
      </c>
      <c r="AC55" s="11">
        <f t="shared" si="79"/>
        <v>146381.127</v>
      </c>
      <c r="AD55" s="11">
        <f t="shared" si="79"/>
        <v>156284.73</v>
      </c>
      <c r="AE55" s="12">
        <f t="shared" si="61"/>
        <v>0.9366310259486004</v>
      </c>
      <c r="AF55" s="11">
        <f t="shared" si="80"/>
        <v>128662.79</v>
      </c>
      <c r="AG55" s="11">
        <f t="shared" si="80"/>
        <v>151517.016</v>
      </c>
      <c r="AH55" s="12">
        <f t="shared" si="62"/>
        <v>0.8491639645279181</v>
      </c>
      <c r="AI55" s="11">
        <f t="shared" si="81"/>
        <v>1609677.6180000002</v>
      </c>
      <c r="AJ55" s="11">
        <f t="shared" si="81"/>
        <v>1747126.9009999998</v>
      </c>
      <c r="AK55" s="12">
        <f t="shared" si="63"/>
        <v>0.9213283918178308</v>
      </c>
      <c r="AL55" s="11">
        <f t="shared" si="64"/>
        <v>516531.201</v>
      </c>
      <c r="AM55" s="11">
        <f t="shared" si="64"/>
        <v>550127.087</v>
      </c>
      <c r="AN55" s="12">
        <f t="shared" si="65"/>
        <v>0.9389306820298415</v>
      </c>
      <c r="AO55" s="11">
        <f t="shared" si="66"/>
        <v>536473.268</v>
      </c>
      <c r="AP55" s="11">
        <f t="shared" si="66"/>
        <v>609729.503</v>
      </c>
      <c r="AQ55" s="12">
        <f t="shared" si="67"/>
        <v>0.8798545344459082</v>
      </c>
      <c r="AR55" s="11">
        <f t="shared" si="68"/>
        <v>1093146.417</v>
      </c>
      <c r="AS55" s="11">
        <f t="shared" si="68"/>
        <v>1196999.814</v>
      </c>
      <c r="AT55" s="12">
        <f t="shared" si="69"/>
        <v>0.9132385855157701</v>
      </c>
    </row>
    <row r="56" spans="1:46" ht="31.5" customHeight="1">
      <c r="A56" s="10" t="s">
        <v>34</v>
      </c>
      <c r="B56" s="11">
        <f t="shared" si="70"/>
        <v>371651.301</v>
      </c>
      <c r="C56" s="11">
        <f t="shared" si="70"/>
        <v>385867.43200000003</v>
      </c>
      <c r="D56" s="12">
        <f t="shared" si="52"/>
        <v>0.9631579920432362</v>
      </c>
      <c r="E56" s="11">
        <f t="shared" si="71"/>
        <v>347925.111</v>
      </c>
      <c r="F56" s="11">
        <f t="shared" si="71"/>
        <v>376270.808</v>
      </c>
      <c r="G56" s="12">
        <f t="shared" si="53"/>
        <v>0.924666765538718</v>
      </c>
      <c r="H56" s="11">
        <f t="shared" si="72"/>
        <v>247127.213</v>
      </c>
      <c r="I56" s="11">
        <f t="shared" si="72"/>
        <v>392864.622</v>
      </c>
      <c r="J56" s="12">
        <f t="shared" si="54"/>
        <v>0.6290391121041181</v>
      </c>
      <c r="K56" s="11">
        <f t="shared" si="73"/>
        <v>210777.595</v>
      </c>
      <c r="L56" s="11">
        <f t="shared" si="73"/>
        <v>289674.528</v>
      </c>
      <c r="M56" s="12">
        <f t="shared" si="55"/>
        <v>0.7276359314547671</v>
      </c>
      <c r="N56" s="11">
        <f t="shared" si="74"/>
        <v>296057.878</v>
      </c>
      <c r="O56" s="11">
        <f t="shared" si="74"/>
        <v>394444.895</v>
      </c>
      <c r="P56" s="12">
        <f t="shared" si="56"/>
        <v>0.750568410829604</v>
      </c>
      <c r="Q56" s="11">
        <f t="shared" si="75"/>
        <v>294660.215</v>
      </c>
      <c r="R56" s="11">
        <f t="shared" si="75"/>
        <v>396006.99</v>
      </c>
      <c r="S56" s="12">
        <f t="shared" si="57"/>
        <v>0.7440783179104996</v>
      </c>
      <c r="T56" s="11">
        <f t="shared" si="76"/>
        <v>349368.933</v>
      </c>
      <c r="U56" s="11">
        <f t="shared" si="76"/>
        <v>371750.404</v>
      </c>
      <c r="V56" s="12">
        <f t="shared" si="58"/>
        <v>0.9397943599813816</v>
      </c>
      <c r="W56" s="11">
        <f t="shared" si="77"/>
        <v>319325.248</v>
      </c>
      <c r="X56" s="11">
        <f t="shared" si="77"/>
        <v>307000.054</v>
      </c>
      <c r="Y56" s="12">
        <f t="shared" si="59"/>
        <v>1.0401472046646612</v>
      </c>
      <c r="Z56" s="11">
        <f t="shared" si="78"/>
        <v>412386.145</v>
      </c>
      <c r="AA56" s="11">
        <f t="shared" si="78"/>
        <v>389387.871</v>
      </c>
      <c r="AB56" s="12">
        <f t="shared" si="60"/>
        <v>1.0590626357748056</v>
      </c>
      <c r="AC56" s="11">
        <f t="shared" si="79"/>
        <v>364405.713</v>
      </c>
      <c r="AD56" s="11">
        <f t="shared" si="79"/>
        <v>462267.632</v>
      </c>
      <c r="AE56" s="12">
        <f t="shared" si="61"/>
        <v>0.7883003000305243</v>
      </c>
      <c r="AF56" s="11">
        <f t="shared" si="80"/>
        <v>310726.176</v>
      </c>
      <c r="AG56" s="11">
        <f t="shared" si="80"/>
        <v>376708</v>
      </c>
      <c r="AH56" s="12">
        <f t="shared" si="62"/>
        <v>0.8248462363422067</v>
      </c>
      <c r="AI56" s="11">
        <f t="shared" si="81"/>
        <v>3524411.5280000004</v>
      </c>
      <c r="AJ56" s="11">
        <f t="shared" si="81"/>
        <v>4142243.2359999996</v>
      </c>
      <c r="AK56" s="12">
        <f t="shared" si="63"/>
        <v>0.8508461061314654</v>
      </c>
      <c r="AL56" s="11">
        <f t="shared" si="64"/>
        <v>966703.625</v>
      </c>
      <c r="AM56" s="11">
        <f t="shared" si="64"/>
        <v>1155002.862</v>
      </c>
      <c r="AN56" s="12">
        <f t="shared" si="65"/>
        <v>0.8369707615495069</v>
      </c>
      <c r="AO56" s="11">
        <f t="shared" si="66"/>
        <v>1150864.621</v>
      </c>
      <c r="AP56" s="11">
        <f t="shared" si="66"/>
        <v>1451876.8169999998</v>
      </c>
      <c r="AQ56" s="12">
        <f t="shared" si="67"/>
        <v>0.7926737361768896</v>
      </c>
      <c r="AR56" s="11">
        <f t="shared" si="68"/>
        <v>2557707.903</v>
      </c>
      <c r="AS56" s="11">
        <f t="shared" si="68"/>
        <v>2987240.374</v>
      </c>
      <c r="AT56" s="12">
        <f t="shared" si="69"/>
        <v>0.8562109448109648</v>
      </c>
    </row>
    <row r="57" spans="1:46" ht="31.5" customHeight="1" thickBot="1">
      <c r="A57" s="10" t="s">
        <v>35</v>
      </c>
      <c r="B57" s="11">
        <f t="shared" si="70"/>
        <v>111480.78</v>
      </c>
      <c r="C57" s="11">
        <f t="shared" si="70"/>
        <v>95452.302</v>
      </c>
      <c r="D57" s="15">
        <f t="shared" si="52"/>
        <v>1.167921335202581</v>
      </c>
      <c r="E57" s="11">
        <f t="shared" si="71"/>
        <v>123089.668</v>
      </c>
      <c r="F57" s="11">
        <f t="shared" si="71"/>
        <v>110169.13</v>
      </c>
      <c r="G57" s="15">
        <f t="shared" si="53"/>
        <v>1.117279114394386</v>
      </c>
      <c r="H57" s="11">
        <f t="shared" si="72"/>
        <v>114010.829</v>
      </c>
      <c r="I57" s="11">
        <f t="shared" si="72"/>
        <v>111840.22</v>
      </c>
      <c r="J57" s="15">
        <f t="shared" si="54"/>
        <v>1.01940812527014</v>
      </c>
      <c r="K57" s="11">
        <f t="shared" si="73"/>
        <v>69864.551</v>
      </c>
      <c r="L57" s="11">
        <f t="shared" si="73"/>
        <v>66016.623</v>
      </c>
      <c r="M57" s="15">
        <f t="shared" si="55"/>
        <v>1.0582872589529457</v>
      </c>
      <c r="N57" s="11">
        <f t="shared" si="74"/>
        <v>91772.256</v>
      </c>
      <c r="O57" s="11">
        <f t="shared" si="74"/>
        <v>88163.76</v>
      </c>
      <c r="P57" s="15">
        <f t="shared" si="56"/>
        <v>1.0409294703401941</v>
      </c>
      <c r="Q57" s="11">
        <f t="shared" si="75"/>
        <v>87599.616</v>
      </c>
      <c r="R57" s="11">
        <f t="shared" si="75"/>
        <v>86798.039</v>
      </c>
      <c r="S57" s="15">
        <f t="shared" si="57"/>
        <v>1.0092349667024159</v>
      </c>
      <c r="T57" s="11">
        <f t="shared" si="76"/>
        <v>82459.038</v>
      </c>
      <c r="U57" s="11">
        <f t="shared" si="76"/>
        <v>79605.28</v>
      </c>
      <c r="V57" s="15">
        <f t="shared" si="58"/>
        <v>1.0358488532418955</v>
      </c>
      <c r="W57" s="11">
        <f t="shared" si="77"/>
        <v>63165.474</v>
      </c>
      <c r="X57" s="11">
        <f t="shared" si="77"/>
        <v>61047.232</v>
      </c>
      <c r="Y57" s="15">
        <f t="shared" si="59"/>
        <v>1.0346984118788547</v>
      </c>
      <c r="Z57" s="11">
        <f t="shared" si="78"/>
        <v>65763.138</v>
      </c>
      <c r="AA57" s="11">
        <f t="shared" si="78"/>
        <v>51949.953</v>
      </c>
      <c r="AB57" s="15">
        <f t="shared" si="60"/>
        <v>1.2658940807896402</v>
      </c>
      <c r="AC57" s="11">
        <f t="shared" si="79"/>
        <v>64768.203</v>
      </c>
      <c r="AD57" s="11">
        <f t="shared" si="79"/>
        <v>59122.701</v>
      </c>
      <c r="AE57" s="15">
        <f t="shared" si="61"/>
        <v>1.095487890514339</v>
      </c>
      <c r="AF57" s="11">
        <f t="shared" si="80"/>
        <v>55449.778</v>
      </c>
      <c r="AG57" s="11">
        <f t="shared" si="80"/>
        <v>55907.601</v>
      </c>
      <c r="AH57" s="15">
        <f t="shared" si="62"/>
        <v>0.9918110777101667</v>
      </c>
      <c r="AI57" s="16">
        <f t="shared" si="81"/>
        <v>929423.331</v>
      </c>
      <c r="AJ57" s="16">
        <f t="shared" si="81"/>
        <v>866072.841</v>
      </c>
      <c r="AK57" s="15">
        <f t="shared" si="63"/>
        <v>1.0731468382345914</v>
      </c>
      <c r="AL57" s="11">
        <f t="shared" si="64"/>
        <v>348581.277</v>
      </c>
      <c r="AM57" s="11">
        <f t="shared" si="64"/>
        <v>317461.652</v>
      </c>
      <c r="AN57" s="15">
        <f t="shared" si="65"/>
        <v>1.0980264066665917</v>
      </c>
      <c r="AO57" s="11">
        <f t="shared" si="66"/>
        <v>331695.461</v>
      </c>
      <c r="AP57" s="11">
        <f t="shared" si="66"/>
        <v>320583.70200000005</v>
      </c>
      <c r="AQ57" s="15">
        <f t="shared" si="67"/>
        <v>1.034661022786492</v>
      </c>
      <c r="AR57" s="11">
        <f t="shared" si="68"/>
        <v>580842.054</v>
      </c>
      <c r="AS57" s="11">
        <f t="shared" si="68"/>
        <v>548611.189</v>
      </c>
      <c r="AT57" s="15">
        <f t="shared" si="69"/>
        <v>1.0587499227982389</v>
      </c>
    </row>
    <row r="58" spans="1:46" ht="31.5" customHeight="1" thickBot="1">
      <c r="A58" s="17" t="s">
        <v>29</v>
      </c>
      <c r="B58" s="18">
        <f>B53+B56</f>
        <v>1092054.96</v>
      </c>
      <c r="C58" s="18">
        <f>C53+C56</f>
        <v>1079416.3399999999</v>
      </c>
      <c r="D58" s="19">
        <f t="shared" si="52"/>
        <v>1.0117087536399534</v>
      </c>
      <c r="E58" s="18">
        <f>E53+E56</f>
        <v>975401.2</v>
      </c>
      <c r="F58" s="18">
        <f>F53+F56</f>
        <v>1005384.578</v>
      </c>
      <c r="G58" s="19">
        <f t="shared" si="53"/>
        <v>0.9701772051649672</v>
      </c>
      <c r="H58" s="18">
        <f>H53+H56</f>
        <v>716579.237</v>
      </c>
      <c r="I58" s="18">
        <f>I53+I56</f>
        <v>957383.296</v>
      </c>
      <c r="J58" s="19">
        <f t="shared" si="54"/>
        <v>0.7484768535171936</v>
      </c>
      <c r="K58" s="18">
        <f>K53+K56</f>
        <v>479468.836</v>
      </c>
      <c r="L58" s="18">
        <f>L53+L56</f>
        <v>598009.017</v>
      </c>
      <c r="M58" s="19">
        <f t="shared" si="55"/>
        <v>0.8017752615258643</v>
      </c>
      <c r="N58" s="18">
        <f>N53+N56</f>
        <v>663930.961</v>
      </c>
      <c r="O58" s="18">
        <f>O53+O56</f>
        <v>809520.4820000001</v>
      </c>
      <c r="P58" s="19">
        <f t="shared" si="56"/>
        <v>0.8201533818634128</v>
      </c>
      <c r="Q58" s="18">
        <f>Q53+Q56</f>
        <v>658020.548</v>
      </c>
      <c r="R58" s="18">
        <f>R53+R56</f>
        <v>812990.587</v>
      </c>
      <c r="S58" s="19">
        <f t="shared" si="57"/>
        <v>0.8093827388926459</v>
      </c>
      <c r="T58" s="18">
        <f>T53+T56</f>
        <v>858121.065</v>
      </c>
      <c r="U58" s="18">
        <f>U53+U56</f>
        <v>792237.8049999999</v>
      </c>
      <c r="V58" s="19">
        <f t="shared" si="58"/>
        <v>1.083160964528826</v>
      </c>
      <c r="W58" s="18">
        <f>W53+W56</f>
        <v>763825.768</v>
      </c>
      <c r="X58" s="18">
        <f>X53+X56</f>
        <v>793651.035</v>
      </c>
      <c r="Y58" s="19">
        <f t="shared" si="59"/>
        <v>0.9624201750080248</v>
      </c>
      <c r="Z58" s="18">
        <f>Z53+Z56</f>
        <v>890127.987</v>
      </c>
      <c r="AA58" s="18">
        <f>AA53+AA56</f>
        <v>850006.2749999999</v>
      </c>
      <c r="AB58" s="19">
        <f t="shared" si="60"/>
        <v>1.0472016656582919</v>
      </c>
      <c r="AC58" s="18">
        <f>AC53+AC56</f>
        <v>772525.213</v>
      </c>
      <c r="AD58" s="18">
        <f>AD53+AD56</f>
        <v>1017119.197</v>
      </c>
      <c r="AE58" s="19">
        <f t="shared" si="61"/>
        <v>0.7595227926860179</v>
      </c>
      <c r="AF58" s="18">
        <f>AF53+AF56</f>
        <v>666365.229</v>
      </c>
      <c r="AG58" s="18">
        <f>AG53+AG56</f>
        <v>799549.541</v>
      </c>
      <c r="AH58" s="19">
        <f t="shared" si="62"/>
        <v>0.8334258164498153</v>
      </c>
      <c r="AI58" s="20">
        <f>AI53+AI56</f>
        <v>8536421.004</v>
      </c>
      <c r="AJ58" s="18">
        <f>AJ53+AJ56</f>
        <v>9515268.152999999</v>
      </c>
      <c r="AK58" s="19">
        <f t="shared" si="63"/>
        <v>0.8971287899341666</v>
      </c>
      <c r="AL58" s="20">
        <f>SUM(AL53,AL56)</f>
        <v>2784035.397</v>
      </c>
      <c r="AM58" s="20">
        <f>SUM(AM53,AM56)</f>
        <v>3042184.2139999997</v>
      </c>
      <c r="AN58" s="19">
        <f t="shared" si="65"/>
        <v>0.9151435945883848</v>
      </c>
      <c r="AO58" s="20">
        <f>SUM(AO53,AO56)</f>
        <v>2659541.41</v>
      </c>
      <c r="AP58" s="20">
        <f>SUM(AP53,AP56)</f>
        <v>3012757.891</v>
      </c>
      <c r="AQ58" s="19">
        <f t="shared" si="67"/>
        <v>0.8827597524330907</v>
      </c>
      <c r="AR58" s="20">
        <f>SUM(AR53,AR56)</f>
        <v>5752385.607</v>
      </c>
      <c r="AS58" s="20">
        <f>SUM(AS53,AS56)</f>
        <v>6473083.939</v>
      </c>
      <c r="AT58" s="19">
        <f t="shared" si="69"/>
        <v>0.888662291607586</v>
      </c>
    </row>
    <row r="59" spans="1:46" ht="31.5" customHeight="1" thickBot="1">
      <c r="A59" s="17" t="s">
        <v>30</v>
      </c>
      <c r="B59" s="18">
        <f>B52+B57+B58</f>
        <v>2477286.375</v>
      </c>
      <c r="C59" s="18">
        <f>C52+C57+C58</f>
        <v>2395292.0779999997</v>
      </c>
      <c r="D59" s="19">
        <f t="shared" si="52"/>
        <v>1.0342314399789037</v>
      </c>
      <c r="E59" s="18">
        <f>E52+E57+E58</f>
        <v>2356655.4620000003</v>
      </c>
      <c r="F59" s="18">
        <f>F52+F57+F58</f>
        <v>2350492.7460000003</v>
      </c>
      <c r="G59" s="19">
        <f t="shared" si="53"/>
        <v>1.0026218825863162</v>
      </c>
      <c r="H59" s="18">
        <f>H52+H57+H58</f>
        <v>1860752.9649999999</v>
      </c>
      <c r="I59" s="18">
        <f>I52+I57+I58</f>
        <v>2170160.314</v>
      </c>
      <c r="J59" s="19">
        <f t="shared" si="54"/>
        <v>0.8574265011649274</v>
      </c>
      <c r="K59" s="18">
        <f>K52+K57+K58</f>
        <v>1227571.909</v>
      </c>
      <c r="L59" s="18">
        <f>L52+L57+L58</f>
        <v>1386526.549</v>
      </c>
      <c r="M59" s="19">
        <f t="shared" si="55"/>
        <v>0.8853576658055033</v>
      </c>
      <c r="N59" s="18">
        <f>N52+N57+N58</f>
        <v>1832067.9530000002</v>
      </c>
      <c r="O59" s="18">
        <f>O52+O57+O58</f>
        <v>2036699.4200000002</v>
      </c>
      <c r="P59" s="19">
        <f t="shared" si="56"/>
        <v>0.8995279003909178</v>
      </c>
      <c r="Q59" s="18">
        <f>Q52+Q57+Q58</f>
        <v>1844106.8199999998</v>
      </c>
      <c r="R59" s="18">
        <f>R52+R57+R58</f>
        <v>2086027.587</v>
      </c>
      <c r="S59" s="19">
        <f t="shared" si="57"/>
        <v>0.8840280116583136</v>
      </c>
      <c r="T59" s="18">
        <f>T52+T57+T58</f>
        <v>2069952.7389999998</v>
      </c>
      <c r="U59" s="18">
        <f>U52+U57+U58</f>
        <v>2015910.095</v>
      </c>
      <c r="V59" s="19">
        <f t="shared" si="58"/>
        <v>1.0268080625887237</v>
      </c>
      <c r="W59" s="18">
        <f>W52+W57+W58</f>
        <v>1765391.8630000001</v>
      </c>
      <c r="X59" s="18">
        <f>X52+X57+X58</f>
        <v>1802403.406</v>
      </c>
      <c r="Y59" s="19">
        <f t="shared" si="59"/>
        <v>0.9794654499227018</v>
      </c>
      <c r="Z59" s="18">
        <f>Z52+Z57+Z58</f>
        <v>2004508.346</v>
      </c>
      <c r="AA59" s="18">
        <f>AA52+AA57+AA58</f>
        <v>1833612.8399999999</v>
      </c>
      <c r="AB59" s="19">
        <f t="shared" si="60"/>
        <v>1.093201521210988</v>
      </c>
      <c r="AC59" s="18">
        <f>AC52+AC57+AC58</f>
        <v>1889255.663</v>
      </c>
      <c r="AD59" s="18">
        <f>AD52+AD57+AD58</f>
        <v>2163014.6500000004</v>
      </c>
      <c r="AE59" s="19">
        <f t="shared" si="61"/>
        <v>0.8734363694670305</v>
      </c>
      <c r="AF59" s="18">
        <f>AF52+AF57+AF58</f>
        <v>1635094.9810000001</v>
      </c>
      <c r="AG59" s="18">
        <f>AG52+AG57+AG58</f>
        <v>1866968.0189999999</v>
      </c>
      <c r="AH59" s="19">
        <f t="shared" si="62"/>
        <v>0.8758023513845742</v>
      </c>
      <c r="AI59" s="20">
        <f>AI52+AI57+AI58</f>
        <v>20962645.075999998</v>
      </c>
      <c r="AJ59" s="18">
        <f>AJ52+AJ57+AJ58</f>
        <v>22107107.704</v>
      </c>
      <c r="AK59" s="19">
        <f t="shared" si="63"/>
        <v>0.9482310104368412</v>
      </c>
      <c r="AL59" s="20">
        <f>SUM(AL52,AL57,AL58)</f>
        <v>6694694.802</v>
      </c>
      <c r="AM59" s="20">
        <f>SUM(AM52,AM57,AM58)</f>
        <v>6915945.137999999</v>
      </c>
      <c r="AN59" s="19">
        <f t="shared" si="65"/>
        <v>0.9680086623613701</v>
      </c>
      <c r="AO59" s="20">
        <f>SUM(AO52,AO57,AO58)</f>
        <v>6973699.421</v>
      </c>
      <c r="AP59" s="20">
        <f>SUM(AP52,AP57,AP58)</f>
        <v>7525163.651</v>
      </c>
      <c r="AQ59" s="19">
        <f t="shared" si="67"/>
        <v>0.9267173106691551</v>
      </c>
      <c r="AR59" s="20">
        <f>SUM(AR52,AR57,AR58)</f>
        <v>14267950.274</v>
      </c>
      <c r="AS59" s="20">
        <f>SUM(AS52,AS57,AS58)</f>
        <v>15191162.566</v>
      </c>
      <c r="AT59" s="19">
        <f t="shared" si="69"/>
        <v>0.9392270151814266</v>
      </c>
    </row>
  </sheetData>
  <sheetProtection/>
  <mergeCells count="75">
    <mergeCell ref="AI50:AK50"/>
    <mergeCell ref="AI38:AK38"/>
    <mergeCell ref="AI26:AK26"/>
    <mergeCell ref="AI14:AK14"/>
    <mergeCell ref="Z50:AB50"/>
    <mergeCell ref="AC50:AE50"/>
    <mergeCell ref="AF50:AH50"/>
    <mergeCell ref="Z38:AB38"/>
    <mergeCell ref="AC38:AE38"/>
    <mergeCell ref="AF38:AH38"/>
    <mergeCell ref="N50:P50"/>
    <mergeCell ref="Q50:S50"/>
    <mergeCell ref="T50:V50"/>
    <mergeCell ref="W50:Y50"/>
    <mergeCell ref="B50:D50"/>
    <mergeCell ref="E50:G50"/>
    <mergeCell ref="H50:J50"/>
    <mergeCell ref="K50:M50"/>
    <mergeCell ref="N38:P38"/>
    <mergeCell ref="Q38:S38"/>
    <mergeCell ref="T38:V38"/>
    <mergeCell ref="W38:Y38"/>
    <mergeCell ref="B38:D38"/>
    <mergeCell ref="E38:G38"/>
    <mergeCell ref="H38:J38"/>
    <mergeCell ref="K38:M38"/>
    <mergeCell ref="Z26:AB26"/>
    <mergeCell ref="AC26:AE26"/>
    <mergeCell ref="AF26:AH26"/>
    <mergeCell ref="N26:P26"/>
    <mergeCell ref="Q26:S26"/>
    <mergeCell ref="T26:V26"/>
    <mergeCell ref="W26:Y26"/>
    <mergeCell ref="B14:D14"/>
    <mergeCell ref="E14:G14"/>
    <mergeCell ref="H14:J14"/>
    <mergeCell ref="K14:M14"/>
    <mergeCell ref="B26:D26"/>
    <mergeCell ref="E26:G26"/>
    <mergeCell ref="H26:J26"/>
    <mergeCell ref="K26:M26"/>
    <mergeCell ref="E2:G2"/>
    <mergeCell ref="AF14:AH14"/>
    <mergeCell ref="N14:P14"/>
    <mergeCell ref="Q14:S14"/>
    <mergeCell ref="T14:V14"/>
    <mergeCell ref="W14:Y14"/>
    <mergeCell ref="Z14:AB14"/>
    <mergeCell ref="AC14:AE14"/>
    <mergeCell ref="W2:Y2"/>
    <mergeCell ref="T2:V2"/>
    <mergeCell ref="Q2:S2"/>
    <mergeCell ref="N2:P2"/>
    <mergeCell ref="K2:M2"/>
    <mergeCell ref="H2:J2"/>
    <mergeCell ref="AO50:AQ50"/>
    <mergeCell ref="AL2:AN2"/>
    <mergeCell ref="AL14:AN14"/>
    <mergeCell ref="AL26:AN26"/>
    <mergeCell ref="AL38:AN38"/>
    <mergeCell ref="B2:D2"/>
    <mergeCell ref="AI2:AK2"/>
    <mergeCell ref="AF2:AH2"/>
    <mergeCell ref="AC2:AE2"/>
    <mergeCell ref="Z2:AB2"/>
    <mergeCell ref="AR50:AT50"/>
    <mergeCell ref="AR2:AT2"/>
    <mergeCell ref="AR14:AT14"/>
    <mergeCell ref="AR26:AT26"/>
    <mergeCell ref="AR38:AT38"/>
    <mergeCell ref="AL50:AN50"/>
    <mergeCell ref="AO2:AQ2"/>
    <mergeCell ref="AO14:AQ14"/>
    <mergeCell ref="AO26:AQ26"/>
    <mergeCell ref="AO38:AQ38"/>
  </mergeCells>
  <printOptions/>
  <pageMargins left="0.7480314960629921" right="0.7480314960629921" top="0.984251968503937" bottom="0.984251968503937" header="0.5118110236220472" footer="0.5118110236220472"/>
  <pageSetup orientation="portrait" paperSize="8" scale="75" r:id="rId1"/>
  <headerFooter alignWithMargins="0">
    <oddHeader>&amp;C&amp;20取次4社POS実績集計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トーハン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T01302</dc:creator>
  <cp:keywords/>
  <dc:description/>
  <cp:lastModifiedBy>takahashi</cp:lastModifiedBy>
  <cp:lastPrinted>2018-02-19T08:14:03Z</cp:lastPrinted>
  <dcterms:created xsi:type="dcterms:W3CDTF">2018-01-17T10:08:28Z</dcterms:created>
  <dcterms:modified xsi:type="dcterms:W3CDTF">2018-02-19T08:15:05Z</dcterms:modified>
  <cp:category/>
  <cp:version/>
  <cp:contentType/>
  <cp:contentStatus/>
</cp:coreProperties>
</file>